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Pumpkinsquash" sheetId="1" r:id="rId1"/>
  </sheets>
  <externalReferences>
    <externalReference r:id="rId4"/>
  </externalReferences>
  <definedNames>
    <definedName name="Export_Quantity">#REF!</definedName>
    <definedName name="Export_Value">#REF!</definedName>
    <definedName name="Production_Quantity">#REF!</definedName>
    <definedName name="Pumpkinsquash">'Pumpkinsquash'!$A$1:$E$9</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<sst xmlns="http://schemas.openxmlformats.org/spreadsheetml/2006/main" count="17" uniqueCount="17">
  <si>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</si>
  <si>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</si>
  <si>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</si>
  <si>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</si>
  <si>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</si>
  <si>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</si>
  <si>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</si>
  <si>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</si>
  <si>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</si>
  <si>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</si>
  <si>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</si>
  <si>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Pumpkins and squash:  U.S. import-eligible countries; world production and exports</t>
  </si>
  <si>
    <t>Total production, exports and export value (2008) for countries eligible to ship pumpkins and squash to the United States</t>
  </si>
  <si>
    <t>Top world producers and exporters of pumpkins and squash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</si>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</sst>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2">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Font="1" applyFill="1" applyAlignment="1">
      <alignment/>
    </xf>
    <xf numFmtId="0" fontId="7" fillId="0" borderId="0" xfId="0" applyFont="1" applyAlignment="1">
      <alignment horizontal="left" wrapText="1"/>
    </xf>
    <xf numFmtId="0" fontId="7" fillId="0" borderId="0" xfId="0" applyFont="1" applyFill="1" applyAlignment="1">
      <alignment horizontal="left" vertical="top" wrapText="1"/>
    </xf>
    <xf numFmtId="0" fontId="7" fillId="0" borderId="0" xfId="0" applyNumberFormat="1"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Pumpkin and squash production</a:t>
            </a:r>
          </a:p>
        </c:rich>
      </c:tx>
      <c:layout>
        <c:manualLayout>
          <c:xMode val="factor"/>
          <c:yMode val="factor"/>
          <c:x val="0.1095"/>
          <c:y val="-0.003"/>
        </c:manualLayout>
      </c:layout>
      <c:spPr>
        <a:noFill/>
        <a:ln w="3175">
          <a:noFill/>
        </a:ln>
      </c:spPr>
    </c:title>
    <c:plotArea>
      <c:layout>
        <c:manualLayout>
          <c:xMode val="edge"/>
          <c:yMode val="edge"/>
          <c:x val="0.04475"/>
          <c:y val="0.1045"/>
          <c:w val="0.9275"/>
          <c:h val="0.8307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000000"/>
              </a:solidFill>
              <a:ln w="12700">
                <a:solidFill>
                  <a:srgbClr val="000000"/>
                </a:solidFill>
              </a:ln>
            </c:spPr>
          </c:dPt>
          <c:dPt>
            <c:idx val="6"/>
            <c:invertIfNegative val="0"/>
            <c:spPr>
              <a:solidFill>
                <a:srgbClr val="FFFFFF"/>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Turkey</c:v>
                </c:pt>
                <c:pt idx="1">
                  <c:v>Cuba</c:v>
                </c:pt>
                <c:pt idx="2">
                  <c:v>Ukraine</c:v>
                </c:pt>
                <c:pt idx="3">
                  <c:v>Mexico</c:v>
                </c:pt>
                <c:pt idx="4">
                  <c:v>Iran (Islamic Republic of)</c:v>
                </c:pt>
                <c:pt idx="5">
                  <c:v>Egypt</c:v>
                </c:pt>
                <c:pt idx="6">
                  <c:v>United States of America</c:v>
                </c:pt>
                <c:pt idx="7">
                  <c:v>Russian Federation</c:v>
                </c:pt>
                <c:pt idx="8">
                  <c:v>India</c:v>
                </c:pt>
                <c:pt idx="9">
                  <c:v>China</c:v>
                </c:pt>
              </c:strCache>
            </c:strRef>
          </c:cat>
          <c:val>
            <c:numRef>
              <c:f>'[1]Production_Quantity'!$B$2:$B$11</c:f>
              <c:numCache>
                <c:ptCount val="10"/>
                <c:pt idx="0">
                  <c:v>411942</c:v>
                </c:pt>
                <c:pt idx="1">
                  <c:v>413191</c:v>
                </c:pt>
                <c:pt idx="2">
                  <c:v>559900</c:v>
                </c:pt>
                <c:pt idx="3">
                  <c:v>577067</c:v>
                </c:pt>
                <c:pt idx="4">
                  <c:v>674545</c:v>
                </c:pt>
                <c:pt idx="5">
                  <c:v>700000</c:v>
                </c:pt>
                <c:pt idx="6">
                  <c:v>749879</c:v>
                </c:pt>
                <c:pt idx="7">
                  <c:v>1123360</c:v>
                </c:pt>
                <c:pt idx="8">
                  <c:v>4108510</c:v>
                </c:pt>
                <c:pt idx="9">
                  <c:v>6506966</c:v>
                </c:pt>
              </c:numCache>
            </c:numRef>
          </c:val>
        </c:ser>
        <c:axId val="60897444"/>
        <c:axId val="11206085"/>
      </c:barChart>
      <c:catAx>
        <c:axId val="60897444"/>
        <c:scaling>
          <c:orientation val="minMax"/>
        </c:scaling>
        <c:axPos val="l"/>
        <c:delete val="0"/>
        <c:numFmt formatCode="General" sourceLinked="1"/>
        <c:majorTickMark val="out"/>
        <c:minorTickMark val="none"/>
        <c:tickLblPos val="nextTo"/>
        <c:spPr>
          <a:ln w="3175">
            <a:solidFill>
              <a:srgbClr val="000000"/>
            </a:solidFill>
          </a:ln>
        </c:spPr>
        <c:crossAx val="11206085"/>
        <c:crosses val="autoZero"/>
        <c:auto val="1"/>
        <c:lblOffset val="100"/>
        <c:tickLblSkip val="1"/>
        <c:noMultiLvlLbl val="0"/>
      </c:catAx>
      <c:valAx>
        <c:axId val="11206085"/>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
              <c:y val="-0.036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897444"/>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Pumpkin and squash exports</a:t>
            </a:r>
          </a:p>
        </c:rich>
      </c:tx>
      <c:layout>
        <c:manualLayout>
          <c:xMode val="factor"/>
          <c:yMode val="factor"/>
          <c:x val="0.105"/>
          <c:y val="-0.00275"/>
        </c:manualLayout>
      </c:layout>
      <c:spPr>
        <a:noFill/>
        <a:ln w="3175">
          <a:noFill/>
        </a:ln>
      </c:spPr>
    </c:title>
    <c:plotArea>
      <c:layout>
        <c:manualLayout>
          <c:xMode val="edge"/>
          <c:yMode val="edge"/>
          <c:x val="0.0115"/>
          <c:y val="0.12825"/>
          <c:w val="0.96275"/>
          <c:h val="0.786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cat>
            <c:strRef>
              <c:f>'[1]Export_Quantity'!$A$2:$A$11</c:f>
              <c:strCache>
                <c:ptCount val="10"/>
                <c:pt idx="0">
                  <c:v>Portugal</c:v>
                </c:pt>
                <c:pt idx="1">
                  <c:v>Germany</c:v>
                </c:pt>
                <c:pt idx="2">
                  <c:v>Turkey</c:v>
                </c:pt>
                <c:pt idx="3">
                  <c:v>Italy</c:v>
                </c:pt>
                <c:pt idx="4">
                  <c:v>Netherlands</c:v>
                </c:pt>
                <c:pt idx="5">
                  <c:v>France</c:v>
                </c:pt>
                <c:pt idx="6">
                  <c:v>Morocco</c:v>
                </c:pt>
                <c:pt idx="7">
                  <c:v>Mexico</c:v>
                </c:pt>
                <c:pt idx="8">
                  <c:v>New Zealand</c:v>
                </c:pt>
                <c:pt idx="9">
                  <c:v>Spain</c:v>
                </c:pt>
              </c:strCache>
            </c:strRef>
          </c:cat>
          <c:val>
            <c:numRef>
              <c:f>'[1]Export_Quantity'!$B$2:$B$11</c:f>
              <c:numCache>
                <c:ptCount val="10"/>
                <c:pt idx="0">
                  <c:v>4527</c:v>
                </c:pt>
                <c:pt idx="1">
                  <c:v>4561</c:v>
                </c:pt>
                <c:pt idx="2">
                  <c:v>13747</c:v>
                </c:pt>
                <c:pt idx="3">
                  <c:v>20920</c:v>
                </c:pt>
                <c:pt idx="4">
                  <c:v>23117</c:v>
                </c:pt>
                <c:pt idx="5">
                  <c:v>25362</c:v>
                </c:pt>
                <c:pt idx="6">
                  <c:v>36090</c:v>
                </c:pt>
                <c:pt idx="7">
                  <c:v>41225</c:v>
                </c:pt>
                <c:pt idx="8">
                  <c:v>100895</c:v>
                </c:pt>
                <c:pt idx="9">
                  <c:v>222049</c:v>
                </c:pt>
              </c:numCache>
            </c:numRef>
          </c:val>
        </c:ser>
        <c:axId val="33745902"/>
        <c:axId val="35277663"/>
      </c:barChart>
      <c:catAx>
        <c:axId val="33745902"/>
        <c:scaling>
          <c:orientation val="minMax"/>
        </c:scaling>
        <c:axPos val="l"/>
        <c:delete val="0"/>
        <c:numFmt formatCode="General" sourceLinked="1"/>
        <c:majorTickMark val="out"/>
        <c:minorTickMark val="none"/>
        <c:tickLblPos val="nextTo"/>
        <c:spPr>
          <a:ln w="3175">
            <a:solidFill>
              <a:srgbClr val="000000"/>
            </a:solidFill>
          </a:ln>
        </c:spPr>
        <c:crossAx val="35277663"/>
        <c:crosses val="autoZero"/>
        <c:auto val="1"/>
        <c:lblOffset val="100"/>
        <c:tickLblSkip val="1"/>
        <c:noMultiLvlLbl val="0"/>
      </c:catAx>
      <c:valAx>
        <c:axId val="35277663"/>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1"/>
              <c:y val="0.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74590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Pumpkin and squash export values</a:t>
            </a:r>
          </a:p>
        </c:rich>
      </c:tx>
      <c:layout>
        <c:manualLayout>
          <c:xMode val="factor"/>
          <c:yMode val="factor"/>
          <c:x val="0.10675"/>
          <c:y val="-0.00275"/>
        </c:manualLayout>
      </c:layout>
      <c:spPr>
        <a:noFill/>
        <a:ln w="3175">
          <a:noFill/>
        </a:ln>
      </c:spPr>
    </c:title>
    <c:plotArea>
      <c:layout>
        <c:manualLayout>
          <c:xMode val="edge"/>
          <c:yMode val="edge"/>
          <c:x val="0.0185"/>
          <c:y val="0.12825"/>
          <c:w val="0.95675"/>
          <c:h val="0.783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Austria</c:v>
                </c:pt>
                <c:pt idx="1">
                  <c:v>Germany</c:v>
                </c:pt>
                <c:pt idx="2">
                  <c:v>Turkey</c:v>
                </c:pt>
                <c:pt idx="3">
                  <c:v>Morocco</c:v>
                </c:pt>
                <c:pt idx="4">
                  <c:v>Mexico</c:v>
                </c:pt>
                <c:pt idx="5">
                  <c:v>Italy</c:v>
                </c:pt>
                <c:pt idx="6">
                  <c:v>France</c:v>
                </c:pt>
                <c:pt idx="7">
                  <c:v>Netherlands</c:v>
                </c:pt>
                <c:pt idx="8">
                  <c:v>New Zealand</c:v>
                </c:pt>
                <c:pt idx="9">
                  <c:v>Spain</c:v>
                </c:pt>
              </c:strCache>
            </c:strRef>
          </c:cat>
          <c:val>
            <c:numRef>
              <c:f>'[1]Export_Value'!$B$2:$B$11</c:f>
              <c:numCache>
                <c:ptCount val="10"/>
                <c:pt idx="0">
                  <c:v>5716</c:v>
                </c:pt>
                <c:pt idx="1">
                  <c:v>6535</c:v>
                </c:pt>
                <c:pt idx="2">
                  <c:v>12504</c:v>
                </c:pt>
                <c:pt idx="3">
                  <c:v>27281</c:v>
                </c:pt>
                <c:pt idx="4">
                  <c:v>27303</c:v>
                </c:pt>
                <c:pt idx="5">
                  <c:v>33280</c:v>
                </c:pt>
                <c:pt idx="6">
                  <c:v>39408</c:v>
                </c:pt>
                <c:pt idx="7">
                  <c:v>44335</c:v>
                </c:pt>
                <c:pt idx="8">
                  <c:v>50595</c:v>
                </c:pt>
                <c:pt idx="9">
                  <c:v>253439</c:v>
                </c:pt>
              </c:numCache>
            </c:numRef>
          </c:val>
        </c:ser>
        <c:axId val="49063512"/>
        <c:axId val="38918425"/>
      </c:barChart>
      <c:catAx>
        <c:axId val="49063512"/>
        <c:scaling>
          <c:orientation val="minMax"/>
        </c:scaling>
        <c:axPos val="l"/>
        <c:delete val="0"/>
        <c:numFmt formatCode="General" sourceLinked="1"/>
        <c:majorTickMark val="out"/>
        <c:minorTickMark val="none"/>
        <c:tickLblPos val="nextTo"/>
        <c:spPr>
          <a:ln w="3175">
            <a:solidFill>
              <a:srgbClr val="000000"/>
            </a:solidFill>
          </a:ln>
        </c:spPr>
        <c:crossAx val="38918425"/>
        <c:crosses val="autoZero"/>
        <c:auto val="1"/>
        <c:lblOffset val="100"/>
        <c:tickLblSkip val="1"/>
        <c:noMultiLvlLbl val="0"/>
      </c:catAx>
      <c:valAx>
        <c:axId val="38918425"/>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
              <c:y val="0.001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49063512"/>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28575</xdr:rowOff>
    </xdr:from>
    <xdr:to>
      <xdr:col>12</xdr:col>
      <xdr:colOff>9525</xdr:colOff>
      <xdr:row>22</xdr:row>
      <xdr:rowOff>123825</xdr:rowOff>
    </xdr:to>
    <xdr:graphicFrame>
      <xdr:nvGraphicFramePr>
        <xdr:cNvPr id="1" name="Chart 1"/>
        <xdr:cNvGraphicFramePr/>
      </xdr:nvGraphicFramePr>
      <xdr:xfrm>
        <a:off x="4981575" y="752475"/>
        <a:ext cx="4257675" cy="31718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23</xdr:row>
      <xdr:rowOff>142875</xdr:rowOff>
    </xdr:from>
    <xdr:to>
      <xdr:col>12</xdr:col>
      <xdr:colOff>0</xdr:colOff>
      <xdr:row>44</xdr:row>
      <xdr:rowOff>142875</xdr:rowOff>
    </xdr:to>
    <xdr:graphicFrame>
      <xdr:nvGraphicFramePr>
        <xdr:cNvPr id="2" name="Chart 2"/>
        <xdr:cNvGraphicFramePr/>
      </xdr:nvGraphicFramePr>
      <xdr:xfrm>
        <a:off x="4972050" y="4105275"/>
        <a:ext cx="4257675" cy="340042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46</xdr:row>
      <xdr:rowOff>0</xdr:rowOff>
    </xdr:from>
    <xdr:to>
      <xdr:col>12</xdr:col>
      <xdr:colOff>19050</xdr:colOff>
      <xdr:row>67</xdr:row>
      <xdr:rowOff>19050</xdr:rowOff>
    </xdr:to>
    <xdr:graphicFrame>
      <xdr:nvGraphicFramePr>
        <xdr:cNvPr id="3" name="Chart 3"/>
        <xdr:cNvGraphicFramePr/>
      </xdr:nvGraphicFramePr>
      <xdr:xfrm>
        <a:off x="4972050" y="7686675"/>
        <a:ext cx="4276725" cy="341947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Pumpkinsqua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umpkinsquash"/>
      <sheetName val="Production_Quantity"/>
      <sheetName val="Export_Quantity"/>
      <sheetName val="Export_Value"/>
    </sheetNames>
    <sheetDataSet>
      <sheetData sheetId="0">
        <row r="2">
          <cell r="A2" t="str">
            <v>Bermuda</v>
          </cell>
          <cell r="B2" t="str">
            <v>nd</v>
          </cell>
          <cell r="C2" t="str">
            <v>nd</v>
          </cell>
          <cell r="D2" t="str">
            <v>nd</v>
          </cell>
        </row>
        <row r="3">
          <cell r="A3" t="str">
            <v>Canada</v>
          </cell>
          <cell r="B3">
            <v>80.804</v>
          </cell>
          <cell r="C3" t="str">
            <v>nd</v>
          </cell>
          <cell r="D3" t="str">
            <v>nd</v>
          </cell>
        </row>
        <row r="4">
          <cell r="A4" t="str">
            <v>Chile</v>
          </cell>
          <cell r="B4">
            <v>128.208</v>
          </cell>
          <cell r="C4" t="str">
            <v>nd</v>
          </cell>
          <cell r="D4" t="str">
            <v>nd</v>
          </cell>
        </row>
        <row r="5">
          <cell r="A5" t="str">
            <v>Guyana</v>
          </cell>
          <cell r="B5">
            <v>6.21</v>
          </cell>
          <cell r="C5">
            <v>1.176</v>
          </cell>
          <cell r="D5">
            <v>557</v>
          </cell>
        </row>
        <row r="6">
          <cell r="A6" t="str">
            <v>Jamaica</v>
          </cell>
          <cell r="B6">
            <v>40.801</v>
          </cell>
          <cell r="C6">
            <v>0.449</v>
          </cell>
          <cell r="D6">
            <v>365</v>
          </cell>
        </row>
        <row r="7">
          <cell r="A7" t="str">
            <v>Korea, Republic of</v>
          </cell>
          <cell r="B7" t="str">
            <v>nd</v>
          </cell>
          <cell r="C7" t="str">
            <v>nd</v>
          </cell>
          <cell r="D7" t="str">
            <v>nd</v>
          </cell>
        </row>
        <row r="8">
          <cell r="A8" t="str">
            <v>Mexico</v>
          </cell>
          <cell r="B8">
            <v>577.067</v>
          </cell>
          <cell r="C8">
            <v>41.225</v>
          </cell>
          <cell r="D8">
            <v>27303</v>
          </cell>
        </row>
        <row r="9">
          <cell r="A9" t="str">
            <v>New Zealand</v>
          </cell>
          <cell r="B9">
            <v>160</v>
          </cell>
          <cell r="C9">
            <v>100.895</v>
          </cell>
          <cell r="D9">
            <v>50595</v>
          </cell>
        </row>
      </sheetData>
      <sheetData sheetId="1">
        <row r="2">
          <cell r="A2" t="str">
            <v>Turkey</v>
          </cell>
          <cell r="B2">
            <v>411942</v>
          </cell>
        </row>
        <row r="3">
          <cell r="A3" t="str">
            <v>Cuba</v>
          </cell>
          <cell r="B3">
            <v>413191</v>
          </cell>
        </row>
        <row r="4">
          <cell r="A4" t="str">
            <v>Ukraine</v>
          </cell>
          <cell r="B4">
            <v>559900</v>
          </cell>
        </row>
        <row r="5">
          <cell r="A5" t="str">
            <v>Mexico</v>
          </cell>
          <cell r="B5">
            <v>577067</v>
          </cell>
        </row>
        <row r="6">
          <cell r="A6" t="str">
            <v>Iran (Islamic Republic of)</v>
          </cell>
          <cell r="B6">
            <v>674545</v>
          </cell>
        </row>
        <row r="7">
          <cell r="A7" t="str">
            <v>Egypt</v>
          </cell>
          <cell r="B7">
            <v>700000</v>
          </cell>
        </row>
        <row r="8">
          <cell r="A8" t="str">
            <v>United States of America</v>
          </cell>
          <cell r="B8">
            <v>749879</v>
          </cell>
        </row>
        <row r="9">
          <cell r="A9" t="str">
            <v>Russian Federation</v>
          </cell>
          <cell r="B9">
            <v>1123360</v>
          </cell>
        </row>
        <row r="10">
          <cell r="A10" t="str">
            <v>India</v>
          </cell>
          <cell r="B10">
            <v>4108510</v>
          </cell>
        </row>
        <row r="11">
          <cell r="A11" t="str">
            <v>China</v>
          </cell>
          <cell r="B11">
            <v>6506966</v>
          </cell>
        </row>
        <row r="13">
          <cell r="B13">
            <v>340249</v>
          </cell>
        </row>
        <row r="14">
          <cell r="B14">
            <v>332663</v>
          </cell>
        </row>
        <row r="15">
          <cell r="B15">
            <v>330000</v>
          </cell>
        </row>
        <row r="16">
          <cell r="B16">
            <v>315700</v>
          </cell>
        </row>
        <row r="17">
          <cell r="B17">
            <v>313611</v>
          </cell>
        </row>
        <row r="18">
          <cell r="B18">
            <v>264789</v>
          </cell>
        </row>
        <row r="19">
          <cell r="B19">
            <v>258183</v>
          </cell>
        </row>
        <row r="20">
          <cell r="B20">
            <v>247759</v>
          </cell>
        </row>
        <row r="21">
          <cell r="B21">
            <v>235000</v>
          </cell>
        </row>
        <row r="22">
          <cell r="B22">
            <v>210000</v>
          </cell>
        </row>
        <row r="23">
          <cell r="B23">
            <v>209334</v>
          </cell>
        </row>
        <row r="24">
          <cell r="B24">
            <v>194524</v>
          </cell>
        </row>
        <row r="25">
          <cell r="B25">
            <v>193240</v>
          </cell>
        </row>
        <row r="26">
          <cell r="B26">
            <v>189887</v>
          </cell>
        </row>
        <row r="27">
          <cell r="B27">
            <v>160000</v>
          </cell>
        </row>
        <row r="28">
          <cell r="B28">
            <v>145296</v>
          </cell>
        </row>
        <row r="29">
          <cell r="B29">
            <v>132261</v>
          </cell>
        </row>
        <row r="30">
          <cell r="B30">
            <v>130698</v>
          </cell>
        </row>
        <row r="31">
          <cell r="B31">
            <v>130000</v>
          </cell>
        </row>
        <row r="32">
          <cell r="B32">
            <v>128208</v>
          </cell>
        </row>
        <row r="33">
          <cell r="B33">
            <v>121839</v>
          </cell>
        </row>
        <row r="34">
          <cell r="B34">
            <v>116910</v>
          </cell>
        </row>
        <row r="35">
          <cell r="B35">
            <v>103729</v>
          </cell>
        </row>
        <row r="36">
          <cell r="B36">
            <v>96526</v>
          </cell>
        </row>
        <row r="37">
          <cell r="B37">
            <v>82092</v>
          </cell>
        </row>
        <row r="38">
          <cell r="B38">
            <v>80804</v>
          </cell>
        </row>
        <row r="39">
          <cell r="B39">
            <v>77785</v>
          </cell>
        </row>
        <row r="40">
          <cell r="B40">
            <v>76000</v>
          </cell>
        </row>
        <row r="41">
          <cell r="B41">
            <v>72912</v>
          </cell>
        </row>
        <row r="42">
          <cell r="B42">
            <v>70592</v>
          </cell>
        </row>
        <row r="43">
          <cell r="B43">
            <v>64430</v>
          </cell>
        </row>
        <row r="44">
          <cell r="B44">
            <v>60000</v>
          </cell>
        </row>
        <row r="45">
          <cell r="B45">
            <v>58014</v>
          </cell>
        </row>
        <row r="46">
          <cell r="B46">
            <v>55756</v>
          </cell>
        </row>
        <row r="47">
          <cell r="B47">
            <v>53069</v>
          </cell>
        </row>
        <row r="48">
          <cell r="B48">
            <v>45000</v>
          </cell>
        </row>
        <row r="49">
          <cell r="B49">
            <v>42068</v>
          </cell>
        </row>
        <row r="50">
          <cell r="B50">
            <v>40801</v>
          </cell>
        </row>
        <row r="51">
          <cell r="B51">
            <v>34058</v>
          </cell>
        </row>
        <row r="52">
          <cell r="B52">
            <v>32906</v>
          </cell>
        </row>
        <row r="53">
          <cell r="B53">
            <v>31418</v>
          </cell>
        </row>
        <row r="54">
          <cell r="B54">
            <v>30000</v>
          </cell>
        </row>
        <row r="55">
          <cell r="B55">
            <v>27000</v>
          </cell>
        </row>
        <row r="56">
          <cell r="B56">
            <v>26635</v>
          </cell>
        </row>
        <row r="57">
          <cell r="B57">
            <v>22589</v>
          </cell>
        </row>
        <row r="58">
          <cell r="B58">
            <v>21251</v>
          </cell>
        </row>
        <row r="59">
          <cell r="B59">
            <v>20772</v>
          </cell>
        </row>
        <row r="60">
          <cell r="B60">
            <v>19858</v>
          </cell>
        </row>
        <row r="61">
          <cell r="B61">
            <v>18500</v>
          </cell>
        </row>
        <row r="62">
          <cell r="B62">
            <v>17119</v>
          </cell>
        </row>
        <row r="63">
          <cell r="B63">
            <v>16340</v>
          </cell>
        </row>
        <row r="64">
          <cell r="B64">
            <v>16017</v>
          </cell>
        </row>
        <row r="65">
          <cell r="B65">
            <v>15579</v>
          </cell>
        </row>
        <row r="66">
          <cell r="B66">
            <v>15301</v>
          </cell>
        </row>
        <row r="67">
          <cell r="B67">
            <v>14902</v>
          </cell>
        </row>
        <row r="68">
          <cell r="B68">
            <v>14313</v>
          </cell>
        </row>
        <row r="69">
          <cell r="B69">
            <v>14100</v>
          </cell>
        </row>
        <row r="70">
          <cell r="B70">
            <v>13470</v>
          </cell>
        </row>
        <row r="71">
          <cell r="B71">
            <v>11369</v>
          </cell>
        </row>
        <row r="72">
          <cell r="B72">
            <v>9905</v>
          </cell>
        </row>
        <row r="73">
          <cell r="B73">
            <v>9328</v>
          </cell>
        </row>
        <row r="74">
          <cell r="B74">
            <v>9201</v>
          </cell>
        </row>
        <row r="75">
          <cell r="B75">
            <v>7992</v>
          </cell>
        </row>
        <row r="76">
          <cell r="B76">
            <v>7563</v>
          </cell>
        </row>
        <row r="77">
          <cell r="B77">
            <v>6482</v>
          </cell>
        </row>
        <row r="78">
          <cell r="B78">
            <v>6210</v>
          </cell>
        </row>
        <row r="79">
          <cell r="B79">
            <v>5161</v>
          </cell>
        </row>
        <row r="80">
          <cell r="B80">
            <v>4250</v>
          </cell>
        </row>
        <row r="81">
          <cell r="B81">
            <v>4100</v>
          </cell>
        </row>
        <row r="82">
          <cell r="B82">
            <v>3950</v>
          </cell>
        </row>
        <row r="83">
          <cell r="B83">
            <v>3880</v>
          </cell>
        </row>
        <row r="84">
          <cell r="B84">
            <v>3542</v>
          </cell>
        </row>
        <row r="85">
          <cell r="B85">
            <v>2225</v>
          </cell>
        </row>
        <row r="86">
          <cell r="B86">
            <v>2100</v>
          </cell>
        </row>
        <row r="87">
          <cell r="B87">
            <v>2073</v>
          </cell>
        </row>
        <row r="88">
          <cell r="B88">
            <v>1871</v>
          </cell>
        </row>
        <row r="89">
          <cell r="B89">
            <v>1540</v>
          </cell>
        </row>
        <row r="90">
          <cell r="B90">
            <v>1383</v>
          </cell>
        </row>
        <row r="91">
          <cell r="B91">
            <v>1077</v>
          </cell>
        </row>
        <row r="92">
          <cell r="B92">
            <v>1023</v>
          </cell>
        </row>
        <row r="93">
          <cell r="B93">
            <v>946</v>
          </cell>
        </row>
        <row r="94">
          <cell r="B94">
            <v>847</v>
          </cell>
        </row>
        <row r="95">
          <cell r="B95">
            <v>814</v>
          </cell>
        </row>
        <row r="96">
          <cell r="B96">
            <v>800</v>
          </cell>
        </row>
        <row r="97">
          <cell r="B97">
            <v>708</v>
          </cell>
        </row>
        <row r="98">
          <cell r="B98">
            <v>598</v>
          </cell>
        </row>
        <row r="99">
          <cell r="B99">
            <v>504</v>
          </cell>
        </row>
        <row r="100">
          <cell r="B100">
            <v>377</v>
          </cell>
        </row>
        <row r="101">
          <cell r="B101">
            <v>340</v>
          </cell>
        </row>
        <row r="102">
          <cell r="B102">
            <v>330</v>
          </cell>
        </row>
        <row r="103">
          <cell r="B103">
            <v>316</v>
          </cell>
        </row>
        <row r="104">
          <cell r="B104">
            <v>300</v>
          </cell>
        </row>
        <row r="105">
          <cell r="B105">
            <v>264</v>
          </cell>
        </row>
        <row r="106">
          <cell r="B106">
            <v>234</v>
          </cell>
        </row>
        <row r="107">
          <cell r="B107">
            <v>220</v>
          </cell>
        </row>
        <row r="108">
          <cell r="B108">
            <v>174</v>
          </cell>
        </row>
        <row r="109">
          <cell r="B109">
            <v>128</v>
          </cell>
        </row>
        <row r="110">
          <cell r="B110">
            <v>45</v>
          </cell>
        </row>
        <row r="111">
          <cell r="B111">
            <v>14</v>
          </cell>
        </row>
        <row r="114">
          <cell r="B114">
            <v>21391522</v>
          </cell>
        </row>
      </sheetData>
      <sheetData sheetId="2">
        <row r="2">
          <cell r="A2" t="str">
            <v>Portugal</v>
          </cell>
          <cell r="B2">
            <v>4527</v>
          </cell>
        </row>
        <row r="3">
          <cell r="A3" t="str">
            <v>Germany</v>
          </cell>
          <cell r="B3">
            <v>4561</v>
          </cell>
        </row>
        <row r="4">
          <cell r="A4" t="str">
            <v>Turkey</v>
          </cell>
          <cell r="B4">
            <v>13747</v>
          </cell>
        </row>
        <row r="5">
          <cell r="A5" t="str">
            <v>Italy</v>
          </cell>
          <cell r="B5">
            <v>20920</v>
          </cell>
        </row>
        <row r="6">
          <cell r="A6" t="str">
            <v>Netherlands</v>
          </cell>
          <cell r="B6">
            <v>23117</v>
          </cell>
        </row>
        <row r="7">
          <cell r="A7" t="str">
            <v>France</v>
          </cell>
          <cell r="B7">
            <v>25362</v>
          </cell>
        </row>
        <row r="8">
          <cell r="A8" t="str">
            <v>Morocco</v>
          </cell>
          <cell r="B8">
            <v>36090</v>
          </cell>
        </row>
        <row r="9">
          <cell r="A9" t="str">
            <v>Mexico</v>
          </cell>
          <cell r="B9">
            <v>41225</v>
          </cell>
        </row>
        <row r="10">
          <cell r="A10" t="str">
            <v>New Zealand</v>
          </cell>
          <cell r="B10">
            <v>100895</v>
          </cell>
        </row>
        <row r="11">
          <cell r="A11" t="str">
            <v>Spain</v>
          </cell>
          <cell r="B11">
            <v>222049</v>
          </cell>
        </row>
        <row r="13">
          <cell r="B13">
            <v>4299</v>
          </cell>
        </row>
        <row r="14">
          <cell r="B14">
            <v>4000</v>
          </cell>
        </row>
        <row r="15">
          <cell r="B15">
            <v>3532</v>
          </cell>
        </row>
        <row r="16">
          <cell r="B16">
            <v>3019</v>
          </cell>
        </row>
        <row r="17">
          <cell r="B17">
            <v>2524</v>
          </cell>
        </row>
        <row r="18">
          <cell r="B18">
            <v>1825</v>
          </cell>
        </row>
        <row r="19">
          <cell r="B19">
            <v>1392</v>
          </cell>
        </row>
        <row r="20">
          <cell r="B20">
            <v>1176</v>
          </cell>
        </row>
        <row r="21">
          <cell r="B21">
            <v>1133</v>
          </cell>
        </row>
        <row r="22">
          <cell r="B22">
            <v>891</v>
          </cell>
        </row>
        <row r="23">
          <cell r="B23">
            <v>733</v>
          </cell>
        </row>
        <row r="24">
          <cell r="B24">
            <v>547</v>
          </cell>
        </row>
        <row r="25">
          <cell r="B25">
            <v>534</v>
          </cell>
        </row>
        <row r="26">
          <cell r="B26">
            <v>449</v>
          </cell>
        </row>
        <row r="27">
          <cell r="B27">
            <v>443</v>
          </cell>
        </row>
        <row r="28">
          <cell r="B28">
            <v>430</v>
          </cell>
        </row>
        <row r="29">
          <cell r="B29">
            <v>199</v>
          </cell>
        </row>
        <row r="30">
          <cell r="B30">
            <v>151</v>
          </cell>
        </row>
        <row r="31">
          <cell r="B31">
            <v>110</v>
          </cell>
        </row>
        <row r="32">
          <cell r="B32">
            <v>97</v>
          </cell>
        </row>
        <row r="33">
          <cell r="B33">
            <v>83</v>
          </cell>
        </row>
        <row r="34">
          <cell r="B34">
            <v>67</v>
          </cell>
        </row>
        <row r="35">
          <cell r="B35">
            <v>57</v>
          </cell>
        </row>
        <row r="36">
          <cell r="B36">
            <v>50</v>
          </cell>
        </row>
        <row r="37">
          <cell r="B37">
            <v>41</v>
          </cell>
        </row>
        <row r="38">
          <cell r="B38">
            <v>41</v>
          </cell>
        </row>
        <row r="39">
          <cell r="B39">
            <v>38</v>
          </cell>
        </row>
        <row r="40">
          <cell r="B40">
            <v>38</v>
          </cell>
        </row>
        <row r="41">
          <cell r="B41">
            <v>35</v>
          </cell>
        </row>
        <row r="42">
          <cell r="B42">
            <v>33</v>
          </cell>
        </row>
        <row r="43">
          <cell r="B43">
            <v>12</v>
          </cell>
        </row>
        <row r="44">
          <cell r="B44">
            <v>9</v>
          </cell>
        </row>
        <row r="45">
          <cell r="B45">
            <v>9</v>
          </cell>
        </row>
        <row r="46">
          <cell r="B46">
            <v>8</v>
          </cell>
        </row>
        <row r="47">
          <cell r="B47">
            <v>7</v>
          </cell>
        </row>
        <row r="48">
          <cell r="B48">
            <v>7</v>
          </cell>
        </row>
        <row r="49">
          <cell r="B49">
            <v>6</v>
          </cell>
        </row>
        <row r="50">
          <cell r="B50">
            <v>5</v>
          </cell>
        </row>
        <row r="51">
          <cell r="B51">
            <v>2</v>
          </cell>
        </row>
        <row r="52">
          <cell r="B52">
            <v>1</v>
          </cell>
        </row>
        <row r="53">
          <cell r="B53">
            <v>1</v>
          </cell>
        </row>
        <row r="56">
          <cell r="B56">
            <v>520527</v>
          </cell>
        </row>
      </sheetData>
      <sheetData sheetId="3">
        <row r="2">
          <cell r="A2" t="str">
            <v>Austria</v>
          </cell>
          <cell r="B2">
            <v>5716</v>
          </cell>
        </row>
        <row r="3">
          <cell r="A3" t="str">
            <v>Germany</v>
          </cell>
          <cell r="B3">
            <v>6535</v>
          </cell>
        </row>
        <row r="4">
          <cell r="A4" t="str">
            <v>Turkey</v>
          </cell>
          <cell r="B4">
            <v>12504</v>
          </cell>
        </row>
        <row r="5">
          <cell r="A5" t="str">
            <v>Morocco</v>
          </cell>
          <cell r="B5">
            <v>27281</v>
          </cell>
        </row>
        <row r="6">
          <cell r="A6" t="str">
            <v>Mexico</v>
          </cell>
          <cell r="B6">
            <v>27303</v>
          </cell>
        </row>
        <row r="7">
          <cell r="A7" t="str">
            <v>Italy</v>
          </cell>
          <cell r="B7">
            <v>33280</v>
          </cell>
        </row>
        <row r="8">
          <cell r="A8" t="str">
            <v>France</v>
          </cell>
          <cell r="B8">
            <v>39408</v>
          </cell>
        </row>
        <row r="9">
          <cell r="A9" t="str">
            <v>Netherlands</v>
          </cell>
          <cell r="B9">
            <v>44335</v>
          </cell>
        </row>
        <row r="10">
          <cell r="A10" t="str">
            <v>New Zealand</v>
          </cell>
          <cell r="B10">
            <v>50595</v>
          </cell>
        </row>
        <row r="11">
          <cell r="A11" t="str">
            <v>Spain</v>
          </cell>
          <cell r="B11">
            <v>253439</v>
          </cell>
        </row>
        <row r="13">
          <cell r="B13">
            <v>5579</v>
          </cell>
        </row>
        <row r="14">
          <cell r="B14">
            <v>3585</v>
          </cell>
        </row>
        <row r="15">
          <cell r="B15">
            <v>3443</v>
          </cell>
        </row>
        <row r="16">
          <cell r="B16">
            <v>1898</v>
          </cell>
        </row>
        <row r="17">
          <cell r="B17">
            <v>1700</v>
          </cell>
        </row>
        <row r="18">
          <cell r="B18">
            <v>1348</v>
          </cell>
        </row>
        <row r="19">
          <cell r="B19">
            <v>944</v>
          </cell>
        </row>
        <row r="20">
          <cell r="B20">
            <v>846</v>
          </cell>
        </row>
        <row r="21">
          <cell r="B21">
            <v>591</v>
          </cell>
        </row>
        <row r="22">
          <cell r="B22">
            <v>571</v>
          </cell>
        </row>
        <row r="23">
          <cell r="B23">
            <v>557</v>
          </cell>
        </row>
        <row r="24">
          <cell r="B24">
            <v>545</v>
          </cell>
        </row>
        <row r="25">
          <cell r="B25">
            <v>532</v>
          </cell>
        </row>
        <row r="26">
          <cell r="B26">
            <v>531</v>
          </cell>
        </row>
        <row r="27">
          <cell r="B27">
            <v>365</v>
          </cell>
        </row>
        <row r="28">
          <cell r="B28">
            <v>358</v>
          </cell>
        </row>
        <row r="29">
          <cell r="B29">
            <v>344</v>
          </cell>
        </row>
        <row r="30">
          <cell r="B30">
            <v>231</v>
          </cell>
        </row>
        <row r="31">
          <cell r="B31">
            <v>217</v>
          </cell>
        </row>
        <row r="32">
          <cell r="B32">
            <v>165</v>
          </cell>
        </row>
        <row r="33">
          <cell r="B33">
            <v>146</v>
          </cell>
        </row>
        <row r="34">
          <cell r="B34">
            <v>131</v>
          </cell>
        </row>
        <row r="35">
          <cell r="B35">
            <v>97</v>
          </cell>
        </row>
        <row r="36">
          <cell r="B36">
            <v>83</v>
          </cell>
        </row>
        <row r="37">
          <cell r="B37">
            <v>60</v>
          </cell>
        </row>
        <row r="38">
          <cell r="B38">
            <v>59</v>
          </cell>
        </row>
        <row r="39">
          <cell r="B39">
            <v>59</v>
          </cell>
        </row>
        <row r="40">
          <cell r="B40">
            <v>29</v>
          </cell>
        </row>
        <row r="41">
          <cell r="B41">
            <v>29</v>
          </cell>
        </row>
        <row r="42">
          <cell r="B42">
            <v>28</v>
          </cell>
        </row>
        <row r="43">
          <cell r="B43">
            <v>23</v>
          </cell>
        </row>
        <row r="44">
          <cell r="B44">
            <v>21</v>
          </cell>
        </row>
        <row r="45">
          <cell r="B45">
            <v>17</v>
          </cell>
        </row>
        <row r="46">
          <cell r="B46">
            <v>12</v>
          </cell>
        </row>
        <row r="47">
          <cell r="B47">
            <v>7</v>
          </cell>
        </row>
        <row r="48">
          <cell r="B48">
            <v>6</v>
          </cell>
        </row>
        <row r="49">
          <cell r="B49">
            <v>5</v>
          </cell>
        </row>
        <row r="50">
          <cell r="B50">
            <v>4</v>
          </cell>
        </row>
        <row r="51">
          <cell r="B51">
            <v>4</v>
          </cell>
        </row>
        <row r="52">
          <cell r="B52">
            <v>3</v>
          </cell>
        </row>
        <row r="53">
          <cell r="B53">
            <v>1</v>
          </cell>
        </row>
        <row r="54">
          <cell r="B54">
            <v>1</v>
          </cell>
        </row>
        <row r="55">
          <cell r="B55">
            <v>1</v>
          </cell>
        </row>
        <row r="58">
          <cell r="B58">
            <v>525572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76"/>
  <sheetViews>
    <sheetView tabSelected="1" zoomScalePageLayoutView="0" workbookViewId="0" topLeftCell="A1">
      <selection activeCell="O24" sqref="O24"/>
    </sheetView>
  </sheetViews>
  <sheetFormatPr defaultColWidth="9.140625" defaultRowHeight="12.75"/>
  <cols>
    <col min="1" max="1" width="26.7109375" style="1" customWidth="1"/>
    <col min="2" max="4" width="15.00390625" style="1" customWidth="1"/>
    <col min="5" max="5" width="2.7109375" style="1" customWidth="1"/>
    <col min="6" max="16384" width="9.140625" style="1" customWidth="1"/>
  </cols>
  <sheetData>
    <row r="1" spans="1:12" ht="15.75" customHeight="1">
      <c r="A1" s="24" t="s">
        <v>11</v>
      </c>
      <c r="B1" s="24"/>
      <c r="C1" s="24"/>
      <c r="D1" s="24"/>
      <c r="E1" s="24"/>
      <c r="F1" s="24"/>
      <c r="G1" s="24"/>
      <c r="H1" s="24"/>
      <c r="I1" s="24"/>
      <c r="J1" s="24"/>
      <c r="K1" s="24"/>
      <c r="L1" s="24"/>
    </row>
    <row r="2" spans="1:7" ht="15.75">
      <c r="A2" s="2"/>
      <c r="B2" s="2"/>
      <c r="C2" s="2"/>
      <c r="D2" s="2"/>
      <c r="E2" s="3"/>
      <c r="F2" s="3"/>
      <c r="G2" s="3"/>
    </row>
    <row r="3" spans="1:12" ht="25.5" customHeight="1">
      <c r="A3" s="25" t="s">
        <v>12</v>
      </c>
      <c r="B3" s="26"/>
      <c r="C3" s="26"/>
      <c r="D3" s="26"/>
      <c r="F3" s="27" t="s">
        <v>13</v>
      </c>
      <c r="G3" s="28"/>
      <c r="H3" s="28"/>
      <c r="I3" s="28"/>
      <c r="J3" s="28"/>
      <c r="K3" s="28"/>
      <c r="L3" s="28"/>
    </row>
    <row r="4" spans="1:4" ht="12.75">
      <c r="A4" s="4" t="s">
        <v>0</v>
      </c>
      <c r="B4" s="5" t="s">
        <v>1</v>
      </c>
      <c r="C4" s="6" t="s">
        <v>2</v>
      </c>
      <c r="D4" s="6" t="s">
        <v>3</v>
      </c>
    </row>
    <row r="5" spans="1:4" ht="12.75">
      <c r="A5" s="7"/>
      <c r="B5" s="29" t="s">
        <v>4</v>
      </c>
      <c r="C5" s="30"/>
      <c r="D5" s="8" t="s">
        <v>5</v>
      </c>
    </row>
    <row r="6" spans="1:4" ht="12.75">
      <c r="A6" s="9" t="str">
        <f>'[1]Pumpkinsquash'!A2</f>
        <v>Bermuda</v>
      </c>
      <c r="B6" s="10" t="str">
        <f>'[1]Pumpkinsquash'!B2</f>
        <v>nd</v>
      </c>
      <c r="C6" s="10" t="str">
        <f>'[1]Pumpkinsquash'!C2</f>
        <v>nd</v>
      </c>
      <c r="D6" s="10" t="str">
        <f>'[1]Pumpkinsquash'!D2</f>
        <v>nd</v>
      </c>
    </row>
    <row r="7" spans="1:4" ht="12.75">
      <c r="A7" s="9" t="str">
        <f>'[1]Pumpkinsquash'!A3</f>
        <v>Canada</v>
      </c>
      <c r="B7" s="10">
        <f>'[1]Pumpkinsquash'!B3</f>
        <v>80.804</v>
      </c>
      <c r="C7" s="10" t="str">
        <f>'[1]Pumpkinsquash'!C3</f>
        <v>nd</v>
      </c>
      <c r="D7" s="10" t="str">
        <f>'[1]Pumpkinsquash'!D3</f>
        <v>nd</v>
      </c>
    </row>
    <row r="8" spans="1:4" ht="12.75">
      <c r="A8" s="9" t="str">
        <f>'[1]Pumpkinsquash'!A4</f>
        <v>Chile</v>
      </c>
      <c r="B8" s="10">
        <f>'[1]Pumpkinsquash'!B4</f>
        <v>128.208</v>
      </c>
      <c r="C8" s="10" t="str">
        <f>'[1]Pumpkinsquash'!C4</f>
        <v>nd</v>
      </c>
      <c r="D8" s="10" t="str">
        <f>'[1]Pumpkinsquash'!D4</f>
        <v>nd</v>
      </c>
    </row>
    <row r="9" spans="1:4" ht="12.75">
      <c r="A9" s="9" t="str">
        <f>'[1]Pumpkinsquash'!A5</f>
        <v>Guyana</v>
      </c>
      <c r="B9" s="10">
        <f>'[1]Pumpkinsquash'!B5</f>
        <v>6.21</v>
      </c>
      <c r="C9" s="10">
        <f>'[1]Pumpkinsquash'!C5</f>
        <v>1.176</v>
      </c>
      <c r="D9" s="10">
        <f>'[1]Pumpkinsquash'!D5</f>
        <v>557</v>
      </c>
    </row>
    <row r="10" spans="1:4" ht="12.75">
      <c r="A10" s="9" t="str">
        <f>'[1]Pumpkinsquash'!A6</f>
        <v>Jamaica</v>
      </c>
      <c r="B10" s="10">
        <f>'[1]Pumpkinsquash'!B6</f>
        <v>40.801</v>
      </c>
      <c r="C10" s="10">
        <f>'[1]Pumpkinsquash'!C6</f>
        <v>0.449</v>
      </c>
      <c r="D10" s="10">
        <f>'[1]Pumpkinsquash'!D6</f>
        <v>365</v>
      </c>
    </row>
    <row r="11" spans="1:4" ht="12.75">
      <c r="A11" s="9" t="str">
        <f>'[1]Pumpkinsquash'!A7</f>
        <v>Korea, Republic of</v>
      </c>
      <c r="B11" s="10" t="str">
        <f>'[1]Pumpkinsquash'!B7</f>
        <v>nd</v>
      </c>
      <c r="C11" s="10" t="str">
        <f>'[1]Pumpkinsquash'!C7</f>
        <v>nd</v>
      </c>
      <c r="D11" s="10" t="str">
        <f>'[1]Pumpkinsquash'!D7</f>
        <v>nd</v>
      </c>
    </row>
    <row r="12" spans="1:4" ht="12.75">
      <c r="A12" s="9" t="str">
        <f>'[1]Pumpkinsquash'!A8</f>
        <v>Mexico</v>
      </c>
      <c r="B12" s="10">
        <f>'[1]Pumpkinsquash'!B8</f>
        <v>577.067</v>
      </c>
      <c r="C12" s="10">
        <f>'[1]Pumpkinsquash'!C8</f>
        <v>41.225</v>
      </c>
      <c r="D12" s="10">
        <f>'[1]Pumpkinsquash'!D8</f>
        <v>27303</v>
      </c>
    </row>
    <row r="13" spans="1:4" ht="12.75">
      <c r="A13" s="9" t="str">
        <f>'[1]Pumpkinsquash'!A9</f>
        <v>New Zealand</v>
      </c>
      <c r="B13" s="10">
        <f>'[1]Pumpkinsquash'!B9</f>
        <v>160</v>
      </c>
      <c r="C13" s="10">
        <f>'[1]Pumpkinsquash'!C9</f>
        <v>100.895</v>
      </c>
      <c r="D13" s="10">
        <f>'[1]Pumpkinsquash'!D9</f>
        <v>50595</v>
      </c>
    </row>
    <row r="14" spans="1:4" ht="12.75">
      <c r="A14" s="11" t="s">
        <v>6</v>
      </c>
      <c r="B14" s="12">
        <f>100*1000*SUM($B$6:B13)/'[1]Production_Quantity'!$B$114</f>
        <v>4.642446666487779</v>
      </c>
      <c r="C14" s="13">
        <f>100*1000*SUM($C$6:C13)/SUM('[1]Export_Quantity'!$B56)</f>
        <v>27.61528220438133</v>
      </c>
      <c r="D14" s="13">
        <f>100*SUM($D$6:D13)/SUM('[1]Export_Value'!$B58)</f>
        <v>14.996993751569718</v>
      </c>
    </row>
    <row r="15" spans="1:4" ht="12.75">
      <c r="A15" s="14" t="s">
        <v>7</v>
      </c>
      <c r="B15" s="15">
        <f>MEDIAN('[1]Production_Quantity'!$B$2:$B$111)/1000</f>
        <v>22.589</v>
      </c>
      <c r="C15" s="15">
        <f>MEDIAN('[1]Export_Quantity'!$B$2:$B$53)/1000</f>
        <v>0.43</v>
      </c>
      <c r="D15" s="15">
        <f>MEDIAN('[1]Export_Value'!$B$2:$B$55)</f>
        <v>344</v>
      </c>
    </row>
    <row r="16" spans="1:4" ht="12.75">
      <c r="A16" s="16" t="s">
        <v>8</v>
      </c>
      <c r="B16" s="15">
        <f>AVERAGE('[1]Production_Quantity'!$B$2:$B$111)/1000</f>
        <v>203.13211926605507</v>
      </c>
      <c r="C16" s="15">
        <f>AVERAGE('[1]Export_Quantity'!$B$2:$B$53)/1000</f>
        <v>10.206411764705884</v>
      </c>
      <c r="D16" s="15">
        <f>AVERAGE('[1]Export_Value'!$B$2:$B$55)</f>
        <v>9916.452830188678</v>
      </c>
    </row>
    <row r="17" spans="1:4" ht="12.75">
      <c r="A17" s="17"/>
      <c r="B17" s="18"/>
      <c r="C17" s="18"/>
      <c r="D17" s="18"/>
    </row>
    <row r="18" spans="1:4" ht="12.75">
      <c r="A18" s="31" t="s">
        <v>9</v>
      </c>
      <c r="B18" s="31"/>
      <c r="C18" s="31"/>
      <c r="D18" s="31"/>
    </row>
    <row r="19" spans="1:4" ht="12.75">
      <c r="A19" s="31"/>
      <c r="B19" s="31"/>
      <c r="C19" s="31"/>
      <c r="D19" s="31"/>
    </row>
    <row r="20" spans="1:4" ht="12.75">
      <c r="A20" s="31"/>
      <c r="B20" s="31"/>
      <c r="C20" s="31"/>
      <c r="D20" s="31"/>
    </row>
    <row r="21" spans="1:4" ht="12.75">
      <c r="A21" s="31"/>
      <c r="B21" s="31"/>
      <c r="C21" s="31"/>
      <c r="D21" s="31"/>
    </row>
    <row r="22" spans="1:4" ht="12.75">
      <c r="A22" s="31"/>
      <c r="B22" s="31"/>
      <c r="C22" s="31"/>
      <c r="D22" s="31"/>
    </row>
    <row r="23" spans="1:4" ht="12.75">
      <c r="A23" s="31"/>
      <c r="B23" s="31"/>
      <c r="C23" s="31"/>
      <c r="D23" s="31"/>
    </row>
    <row r="24" spans="1:12" ht="12.75">
      <c r="A24" s="31"/>
      <c r="B24" s="31"/>
      <c r="C24" s="31"/>
      <c r="D24" s="31"/>
      <c r="E24" s="19"/>
      <c r="F24" s="19"/>
      <c r="G24" s="19"/>
      <c r="H24" s="19"/>
      <c r="I24" s="19"/>
      <c r="J24" s="19"/>
      <c r="K24" s="19"/>
      <c r="L24" s="19"/>
    </row>
    <row r="25" spans="1:12" ht="12.75">
      <c r="A25" s="31"/>
      <c r="B25" s="31"/>
      <c r="C25" s="31"/>
      <c r="D25" s="31"/>
      <c r="E25" s="19"/>
      <c r="F25" s="19"/>
      <c r="G25" s="19"/>
      <c r="H25" s="19"/>
      <c r="I25" s="19"/>
      <c r="J25" s="19"/>
      <c r="K25" s="19"/>
      <c r="L25" s="19"/>
    </row>
    <row r="26" spans="1:12" ht="12.75">
      <c r="A26" s="31"/>
      <c r="B26" s="31"/>
      <c r="C26" s="31"/>
      <c r="D26" s="31"/>
      <c r="E26" s="19"/>
      <c r="F26" s="19"/>
      <c r="G26" s="19"/>
      <c r="H26" s="19"/>
      <c r="I26" s="19"/>
      <c r="J26" s="19"/>
      <c r="K26" s="19"/>
      <c r="L26" s="19"/>
    </row>
    <row r="27" spans="1:4" ht="12.75" customHeight="1">
      <c r="A27" s="23" t="s">
        <v>14</v>
      </c>
      <c r="B27" s="23"/>
      <c r="C27" s="23"/>
      <c r="D27" s="23"/>
    </row>
    <row r="28" spans="1:4" ht="12.75">
      <c r="A28" s="23"/>
      <c r="B28" s="23"/>
      <c r="C28" s="23"/>
      <c r="D28" s="23"/>
    </row>
    <row r="29" spans="1:4" ht="12.75">
      <c r="A29" s="23"/>
      <c r="B29" s="23"/>
      <c r="C29" s="23"/>
      <c r="D29" s="23"/>
    </row>
    <row r="30" spans="1:4" ht="12.75">
      <c r="A30" s="23"/>
      <c r="B30" s="23"/>
      <c r="C30" s="23"/>
      <c r="D30" s="23"/>
    </row>
    <row r="31" spans="1:4" ht="12.75">
      <c r="A31" s="23"/>
      <c r="B31" s="23"/>
      <c r="C31" s="23"/>
      <c r="D31" s="23"/>
    </row>
    <row r="32" spans="1:4" ht="12.75">
      <c r="A32" s="21" t="s">
        <v>15</v>
      </c>
      <c r="B32" s="21"/>
      <c r="C32" s="21"/>
      <c r="D32" s="21"/>
    </row>
    <row r="33" spans="1:4" ht="12.75">
      <c r="A33" s="21"/>
      <c r="B33" s="21"/>
      <c r="C33" s="21"/>
      <c r="D33" s="21"/>
    </row>
    <row r="34" spans="1:4" ht="12.75">
      <c r="A34" s="21"/>
      <c r="B34" s="21"/>
      <c r="C34" s="21"/>
      <c r="D34" s="21"/>
    </row>
    <row r="35" spans="1:4" ht="12.75">
      <c r="A35" s="21"/>
      <c r="B35" s="21"/>
      <c r="C35" s="21"/>
      <c r="D35" s="21"/>
    </row>
    <row r="69" spans="6:12" ht="12.75">
      <c r="F69" s="22" t="s">
        <v>10</v>
      </c>
      <c r="G69" s="22"/>
      <c r="H69" s="22"/>
      <c r="I69" s="22"/>
      <c r="J69" s="22"/>
      <c r="K69" s="22"/>
      <c r="L69" s="22"/>
    </row>
    <row r="70" spans="6:12" ht="12.75">
      <c r="F70" s="22"/>
      <c r="G70" s="22"/>
      <c r="H70" s="22"/>
      <c r="I70" s="22"/>
      <c r="J70" s="22"/>
      <c r="K70" s="22"/>
      <c r="L70" s="22"/>
    </row>
    <row r="71" spans="1:12" ht="12.75">
      <c r="A71" s="20"/>
      <c r="B71" s="20"/>
      <c r="C71" s="20"/>
      <c r="D71" s="20"/>
      <c r="E71" s="20"/>
      <c r="F71" s="20"/>
      <c r="G71" s="20"/>
      <c r="H71" s="20"/>
      <c r="I71" s="20"/>
      <c r="J71" s="20"/>
      <c r="K71" s="20"/>
      <c r="L71" s="20"/>
    </row>
    <row r="72" spans="1:12" ht="12.75">
      <c r="A72" s="23" t="s">
        <v>16</v>
      </c>
      <c r="B72" s="23"/>
      <c r="C72" s="23"/>
      <c r="D72" s="23"/>
      <c r="E72" s="23"/>
      <c r="F72" s="23"/>
      <c r="G72" s="23"/>
      <c r="H72" s="23"/>
      <c r="I72" s="23"/>
      <c r="J72" s="23"/>
      <c r="K72" s="23"/>
      <c r="L72" s="23"/>
    </row>
    <row r="73" spans="1:12" ht="12.75">
      <c r="A73" s="23"/>
      <c r="B73" s="23"/>
      <c r="C73" s="23"/>
      <c r="D73" s="23"/>
      <c r="E73" s="23"/>
      <c r="F73" s="23"/>
      <c r="G73" s="23"/>
      <c r="H73" s="23"/>
      <c r="I73" s="23"/>
      <c r="J73" s="23"/>
      <c r="K73" s="23"/>
      <c r="L73" s="23"/>
    </row>
    <row r="74" spans="1:12" ht="12.75">
      <c r="A74" s="23"/>
      <c r="B74" s="23"/>
      <c r="C74" s="23"/>
      <c r="D74" s="23"/>
      <c r="E74" s="23"/>
      <c r="F74" s="23"/>
      <c r="G74" s="23"/>
      <c r="H74" s="23"/>
      <c r="I74" s="23"/>
      <c r="J74" s="23"/>
      <c r="K74" s="23"/>
      <c r="L74" s="23"/>
    </row>
    <row r="75" spans="1:12" ht="12.75">
      <c r="A75" s="20"/>
      <c r="B75" s="20"/>
      <c r="C75" s="20"/>
      <c r="D75" s="20"/>
      <c r="E75" s="20"/>
      <c r="F75" s="20"/>
      <c r="G75" s="20"/>
      <c r="H75" s="20"/>
      <c r="I75" s="20"/>
      <c r="J75" s="20"/>
      <c r="K75" s="20"/>
      <c r="L75" s="20"/>
    </row>
    <row r="76" spans="1:12" ht="12.75">
      <c r="A76" s="20"/>
      <c r="B76" s="20"/>
      <c r="C76" s="20"/>
      <c r="D76" s="20"/>
      <c r="E76" s="20"/>
      <c r="F76" s="20"/>
      <c r="G76" s="20"/>
      <c r="H76" s="20"/>
      <c r="I76" s="20"/>
      <c r="J76" s="20"/>
      <c r="K76" s="20"/>
      <c r="L76" s="20"/>
    </row>
  </sheetData>
  <sheetProtection/>
  <mergeCells count="9">
    <mergeCell ref="A32:D35"/>
    <mergeCell ref="F69:L70"/>
    <mergeCell ref="A72:L74"/>
    <mergeCell ref="A1:L1"/>
    <mergeCell ref="A3:D3"/>
    <mergeCell ref="F3:L3"/>
    <mergeCell ref="B5:C5"/>
    <mergeCell ref="A18:D26"/>
    <mergeCell ref="A27:D31"/>
  </mergeCells>
  <conditionalFormatting sqref="A6:A16">
    <cfRule type="cellIs" priority="75" dxfId="8" operator="equal" stopIfTrue="1">
      <formula>"Australia"</formula>
    </cfRule>
    <cfRule type="cellIs" priority="76" dxfId="8" operator="equal" stopIfTrue="1">
      <formula>"France"</formula>
    </cfRule>
  </conditionalFormatting>
  <conditionalFormatting sqref="A82:A65536 A67:A78 A1:A60">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1:IV65536">
    <cfRule type="cellIs" priority="1" dxfId="8" operator="equal" stopIfTrue="1">
      <formula>"Turks and Caicos Islands "</formula>
    </cfRule>
    <cfRule type="cellIs" priority="2" dxfId="8" operator="equal" stopIfTrue="1">
      <formula>"Poland"</formula>
    </cfRule>
    <cfRule type="cellIs" priority="3" dxfId="8" operator="equal" stopIfTrue="1">
      <formula>"Latvia"</formula>
    </cfRule>
    <cfRule type="cellIs" priority="4" dxfId="8" operator="equal" stopIfTrue="1">
      <formula>"Gibraltar"</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2011-07-29T13:32:03Z</dcterms:modified>
  <cp:category/>
  <cp:version/>
  <cp:contentType/>
  <cp:contentStatus/>
</cp:coreProperties>
</file>