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540" windowWidth="14550" windowHeight="3405" activeTab="1"/>
  </bookViews>
  <sheets>
    <sheet name="Table20" sheetId="1" r:id="rId1"/>
    <sheet name="Table21" sheetId="2" r:id="rId2"/>
  </sheets>
  <definedNames>
    <definedName name="_xlnm.Print_Area" localSheetId="0">'Table20'!$A$2:$K$30</definedName>
    <definedName name="_xlnm.Print_Area" localSheetId="1">'Table21'!$A$1:$K$33</definedName>
  </definedNames>
  <calcPr fullCalcOnLoad="1"/>
</workbook>
</file>

<file path=xl/sharedStrings.xml><?xml version="1.0" encoding="utf-8"?>
<sst xmlns="http://schemas.openxmlformats.org/spreadsheetml/2006/main" count="310" uniqueCount="101">
  <si>
    <t>Table 20—Fruit</t>
  </si>
  <si>
    <r>
      <t>Citrus</t>
    </r>
    <r>
      <rPr>
        <vertAlign val="superscript"/>
        <sz val="7.5"/>
        <rFont val="Helvetica (PCL6)"/>
        <family val="2"/>
      </rPr>
      <t>1</t>
    </r>
  </si>
  <si>
    <t xml:space="preserve">  Production (1,000 tons)</t>
  </si>
  <si>
    <r>
      <t xml:space="preserve">  Per capita consumpt. (lb.)</t>
    </r>
    <r>
      <rPr>
        <vertAlign val="superscript"/>
        <sz val="7.5"/>
        <rFont val="Helvetica (PCL6)"/>
        <family val="2"/>
      </rPr>
      <t>2</t>
    </r>
  </si>
  <si>
    <t>--</t>
  </si>
  <si>
    <r>
      <t>Noncitrus</t>
    </r>
    <r>
      <rPr>
        <vertAlign val="superscript"/>
        <sz val="7.5"/>
        <rFont val="Helvetica (PCL6)"/>
        <family val="2"/>
      </rPr>
      <t>3</t>
    </r>
  </si>
  <si>
    <t>Grower prices</t>
  </si>
  <si>
    <r>
      <t xml:space="preserve">  Apples (¢/pound)</t>
    </r>
    <r>
      <rPr>
        <vertAlign val="superscript"/>
        <sz val="7.5"/>
        <rFont val="Helvetica (PCL6)"/>
        <family val="2"/>
      </rPr>
      <t>4</t>
    </r>
  </si>
  <si>
    <r>
      <t xml:space="preserve">  Pears (¢/pound)</t>
    </r>
    <r>
      <rPr>
        <vertAlign val="superscript"/>
        <sz val="7.5"/>
        <rFont val="Helvetica (PCL6)"/>
        <family val="2"/>
      </rPr>
      <t>4</t>
    </r>
  </si>
  <si>
    <r>
      <t xml:space="preserve">  Oranges ($/box)</t>
    </r>
    <r>
      <rPr>
        <vertAlign val="superscript"/>
        <sz val="7.5"/>
        <rFont val="Helvetica (PCL6)"/>
        <family val="2"/>
      </rPr>
      <t>5</t>
    </r>
  </si>
  <si>
    <r>
      <t xml:space="preserve">  Grapefruit ($/box)</t>
    </r>
    <r>
      <rPr>
        <vertAlign val="superscript"/>
        <sz val="7.5"/>
        <rFont val="Helvetica (PCL6)"/>
        <family val="2"/>
      </rPr>
      <t>5</t>
    </r>
  </si>
  <si>
    <t>Stocks, ending</t>
  </si>
  <si>
    <t xml:space="preserve">  Frozen fruits (mil. lb.)</t>
  </si>
  <si>
    <t xml:space="preserve">  Frozen conc.orange juice</t>
  </si>
  <si>
    <t xml:space="preserve">   (mil. single-strength gallons)</t>
  </si>
  <si>
    <t>-- = Not available.  1. Year shown is when harvest concluded.  2. Fresh per capita consumption.  3. Calendar year.  4. Fresh use.</t>
  </si>
  <si>
    <t>Table 21—Vegetables</t>
  </si>
  <si>
    <t xml:space="preserve">  Total vegetables (1,000 cwt)</t>
  </si>
  <si>
    <t xml:space="preserve"> Potatoes (1,000 cwt)</t>
  </si>
  <si>
    <t xml:space="preserve"> Sweet potatoes (1,000 cwt)</t>
  </si>
  <si>
    <t xml:space="preserve"> Dry edible beans (1,000 cwt)</t>
  </si>
  <si>
    <t>Shipments (1,000 cwt)</t>
  </si>
  <si>
    <t xml:space="preserve">  Fresh</t>
  </si>
  <si>
    <t xml:space="preserve">    Iceberg lettuce</t>
  </si>
  <si>
    <t xml:space="preserve">    Tomatoes, all</t>
  </si>
  <si>
    <t xml:space="preserve">    Dry-bulb onions</t>
  </si>
  <si>
    <t xml:space="preserve">  Potatoes, all</t>
  </si>
  <si>
    <t xml:space="preserve">  Sweet potatoes</t>
  </si>
  <si>
    <r>
      <t xml:space="preserve">    Fresh (1,000 cwt)</t>
    </r>
    <r>
      <rPr>
        <vertAlign val="superscript"/>
        <sz val="7.5"/>
        <rFont val="Helvetica (PCL6)"/>
        <family val="0"/>
      </rPr>
      <t>2,4</t>
    </r>
  </si>
  <si>
    <r>
      <t xml:space="preserve">    Processed (tons)</t>
    </r>
    <r>
      <rPr>
        <vertAlign val="superscript"/>
        <sz val="7.5"/>
        <rFont val="Helvetica (PCL6)"/>
        <family val="0"/>
      </rPr>
      <t>3,4</t>
    </r>
  </si>
  <si>
    <r>
      <t xml:space="preserve"> Mushrooms (1,000 lbs)</t>
    </r>
    <r>
      <rPr>
        <vertAlign val="superscript"/>
        <sz val="7.5"/>
        <rFont val="Helvetica (PCL6)"/>
        <family val="0"/>
      </rPr>
      <t>5</t>
    </r>
  </si>
  <si>
    <r>
      <t>Production</t>
    </r>
    <r>
      <rPr>
        <b/>
        <vertAlign val="superscript"/>
        <sz val="7.5"/>
        <rFont val="Helvetica (PCL6)"/>
        <family val="0"/>
      </rPr>
      <t xml:space="preserve"> 1</t>
    </r>
  </si>
  <si>
    <t>-- = Not available.  1. Calendar year except mushrooms.  2. Includes fresh production of asparagus, broccoli, carrots, cauliflower, celery, sweet</t>
  </si>
  <si>
    <r>
      <t xml:space="preserve">    Others</t>
    </r>
    <r>
      <rPr>
        <vertAlign val="superscript"/>
        <sz val="7.5"/>
        <rFont val="Helvetica (PCL6)"/>
        <family val="0"/>
      </rPr>
      <t>6</t>
    </r>
  </si>
  <si>
    <t>1*4.0389/1000</t>
  </si>
  <si>
    <t>FCOJ factor</t>
  </si>
  <si>
    <t>corn, lettuce, honeydews, onions, &amp; tomatoes through 1999.  In 2000, greens, okra, chile peppers, pumpkins, radishes, and squash were added.  In 2002,</t>
  </si>
  <si>
    <t>greens, okra, radishes, eggplant, lima beans, and brussels sprouts were removed from the estimates program due to budget reductions.  3. Includes</t>
  </si>
  <si>
    <t>processing production of snap beans, sweet corn, green peas, tomatoes, cucumbers (for pickles), asparagus, broccoli, carrots, lima beans, spinach, and</t>
  </si>
  <si>
    <r>
      <t xml:space="preserve">  Strawberries (¢/pound)</t>
    </r>
    <r>
      <rPr>
        <vertAlign val="superscript"/>
        <sz val="7.5"/>
        <rFont val="Helvetica (PCL6)"/>
        <family val="2"/>
      </rPr>
      <t>4</t>
    </r>
  </si>
  <si>
    <t xml:space="preserve"> Dry edible peas (1,000 cwt)</t>
  </si>
  <si>
    <t>May</t>
  </si>
  <si>
    <t>June</t>
  </si>
  <si>
    <t>July</t>
  </si>
  <si>
    <t>COMM_NAME</t>
  </si>
  <si>
    <t>COMM_SUB</t>
  </si>
  <si>
    <t>VAR_NAME</t>
  </si>
  <si>
    <t>GEO_ABBR</t>
  </si>
  <si>
    <t>YEAR_NUM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</si>
  <si>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</si>
  <si>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</si>
  <si>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</si>
  <si>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</si>
  <si>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</si>
  <si>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</si>
  <si>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</si>
  <si>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</si>
  <si>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</si>
  <si>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SOURCE_ABBR</t>
  </si>
  <si>
    <t>VAR_DESCR</t>
  </si>
  <si>
    <t>UNITS_DESCR</t>
  </si>
  <si>
    <t xml:space="preserve">Tomatoes       </t>
  </si>
  <si>
    <t xml:space="preserve">Cherry         </t>
  </si>
  <si>
    <t xml:space="preserve">FRDOSHIP       </t>
  </si>
  <si>
    <t xml:space="preserve">US </t>
  </si>
  <si>
    <t>AMS</t>
  </si>
  <si>
    <t xml:space="preserve">Domestic shipments, fresh market                                                </t>
  </si>
  <si>
    <t xml:space="preserve">Thousand cwt                                                                    </t>
  </si>
  <si>
    <t xml:space="preserve">FRIMSHIP       </t>
  </si>
  <si>
    <t xml:space="preserve">Import shipments, fresh market                                                  </t>
  </si>
  <si>
    <t xml:space="preserve">Grape          </t>
  </si>
  <si>
    <t xml:space="preserve">FrDoShip       </t>
  </si>
  <si>
    <t xml:space="preserve">1000 cwt                                                                        </t>
  </si>
  <si>
    <t xml:space="preserve">FrImShip       </t>
  </si>
  <si>
    <t xml:space="preserve">Greenhouse     </t>
  </si>
  <si>
    <t xml:space="preserve">Roma           </t>
  </si>
  <si>
    <t xml:space="preserve">Round          </t>
  </si>
  <si>
    <t xml:space="preserve">Small          </t>
  </si>
  <si>
    <t xml:space="preserve">xxx            </t>
  </si>
  <si>
    <t xml:space="preserve">Onions         </t>
  </si>
  <si>
    <t xml:space="preserve">Dry bulb       </t>
  </si>
  <si>
    <t xml:space="preserve">Potatoes       </t>
  </si>
  <si>
    <t xml:space="preserve">Chipping       </t>
  </si>
  <si>
    <t xml:space="preserve">Seed           </t>
  </si>
  <si>
    <t xml:space="preserve">Table          </t>
  </si>
  <si>
    <t xml:space="preserve">Sweetpotatoes  </t>
  </si>
  <si>
    <r>
      <t>celery, sweet corn, cucumbers, eggplant, other lettuce, bell peppers, chile peppers, squash, asparagus, honeydews, and watermelons.</t>
    </r>
    <r>
      <rPr>
        <i/>
        <sz val="7.5"/>
        <rFont val="Helvetica (PCL6)"/>
        <family val="0"/>
      </rPr>
      <t xml:space="preserve"> </t>
    </r>
  </si>
  <si>
    <t xml:space="preserve">  Frozen potatoes (mil. lb.)</t>
  </si>
  <si>
    <r>
      <t xml:space="preserve">  Frozen vegetables (mil. lb.)</t>
    </r>
    <r>
      <rPr>
        <vertAlign val="superscript"/>
        <sz val="7.5"/>
        <rFont val="Helvetica (PCL6)"/>
        <family val="2"/>
      </rPr>
      <t>6</t>
    </r>
  </si>
  <si>
    <t>Mar</t>
  </si>
  <si>
    <t>cauliflower.  4. Data after 2001 not comparable to previous years because of program changes in 2002.  5. Fresh and processing agaricus mushrooms</t>
  </si>
  <si>
    <t>only.  Excludes specialty varieties. Crop year July 1 - June 30.  6. Includes snap beans, broccoli, cabbage, cantaloup, carrots, cauliflower,</t>
  </si>
  <si>
    <t>Apr</t>
  </si>
  <si>
    <t xml:space="preserve"> --</t>
  </si>
  <si>
    <t>Aug</t>
  </si>
  <si>
    <t>Sep</t>
  </si>
  <si>
    <t>Oct</t>
  </si>
  <si>
    <t>Nov</t>
  </si>
  <si>
    <t>Dec</t>
  </si>
  <si>
    <t>Information contact: Suzanne Thornsbury (202) 694-5238 or Andy Jerardo (202) 694-5266</t>
  </si>
  <si>
    <r>
      <t xml:space="preserve">5. U.S. equivalent on-tree returns.  6. Excludes potatoes.   </t>
    </r>
    <r>
      <rPr>
        <i/>
        <sz val="7.5"/>
        <rFont val="Helvetica (PCL6)"/>
        <family val="2"/>
      </rPr>
      <t>Information contact: Fruit: Agnes Perez (202) 694-5255, Vegetables:  Suzanne Thornsbury (202) 694-5238.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</si>
</sst>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000000000"/>
    <numFmt numFmtId="168" formatCode="0.0000"/>
  </numFmts>
  <fonts count="47">
    <font>
      <sz val="9"/>
      <name val="Arial"/>
      <family val="0"/>
    </font>
    <font>
      <b/>
      <sz val="10"/>
      <name val="Helvetica (PCL6)"/>
      <family val="2"/>
    </font>
    <font>
      <sz val="10"/>
      <name val="Helvetica (PCL6)"/>
      <family val="2"/>
    </font>
    <font>
      <sz val="7.5"/>
      <name val="Helvetica (PCL6)"/>
      <family val="2"/>
    </font>
    <font>
      <sz val="8"/>
      <name val="Helvetica (PCL6)"/>
      <family val="2"/>
    </font>
    <font>
      <b/>
      <sz val="7.5"/>
      <name val="Helvetica (PCL6)"/>
      <family val="0"/>
    </font>
    <font>
      <vertAlign val="superscript"/>
      <sz val="7.5"/>
      <name val="Helvetica (PCL6)"/>
      <family val="2"/>
    </font>
    <font>
      <sz val="7.5"/>
      <name val="Arial"/>
      <family val="2"/>
    </font>
    <font>
      <i/>
      <sz val="7.5"/>
      <name val="Helvetica (PCL6)"/>
      <family val="2"/>
    </font>
    <font>
      <sz val="7"/>
      <name val="Helvetica (PCL6)"/>
      <family val="2"/>
    </font>
    <font>
      <b/>
      <vertAlign val="superscript"/>
      <sz val="7.5"/>
      <name val="Helvetica (PCL6)"/>
      <family val="0"/>
    </font>
    <font>
      <sz val="8"/>
      <name val="Arial"/>
      <family val="2"/>
    </font>
    <font>
      <u val="single"/>
      <sz val="10.8"/>
      <color indexed="12"/>
      <name val="Arial"/>
      <family val="2"/>
    </font>
    <font>
      <u val="single"/>
      <sz val="10.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vertical="justify"/>
    </xf>
    <xf numFmtId="0" fontId="4" fillId="0" borderId="0" xfId="0" applyFont="1" applyAlignment="1">
      <alignment vertical="justify"/>
    </xf>
    <xf numFmtId="0" fontId="3" fillId="0" borderId="0" xfId="0" applyFont="1" applyAlignment="1" quotePrefix="1">
      <alignment/>
    </xf>
    <xf numFmtId="4" fontId="3" fillId="0" borderId="0" xfId="0" applyNumberFormat="1" applyFont="1" applyAlignment="1" quotePrefix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/>
    </xf>
    <xf numFmtId="1" fontId="3" fillId="0" borderId="11" xfId="42" applyNumberFormat="1" applyFont="1" applyBorder="1" applyAlignment="1">
      <alignment horizontal="right"/>
    </xf>
    <xf numFmtId="3" fontId="3" fillId="0" borderId="0" xfId="42" applyNumberFormat="1" applyFont="1" applyBorder="1" applyAlignment="1">
      <alignment horizontal="right" vertical="center"/>
    </xf>
    <xf numFmtId="3" fontId="3" fillId="0" borderId="0" xfId="42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/>
    </xf>
    <xf numFmtId="3" fontId="3" fillId="0" borderId="0" xfId="42" applyNumberFormat="1" applyFont="1" applyBorder="1" applyAlignment="1" quotePrefix="1">
      <alignment horizontal="right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Continuous" vertical="center"/>
    </xf>
    <xf numFmtId="3" fontId="3" fillId="0" borderId="0" xfId="0" applyNumberFormat="1" applyFont="1" applyAlignment="1" quotePrefix="1">
      <alignment horizontal="right" vertical="center"/>
    </xf>
    <xf numFmtId="1" fontId="3" fillId="0" borderId="0" xfId="0" applyNumberFormat="1" applyFont="1" applyAlignment="1" quotePrefix="1">
      <alignment horizontal="centerContinuous" vertical="center"/>
    </xf>
    <xf numFmtId="3" fontId="3" fillId="0" borderId="0" xfId="42" applyNumberFormat="1" applyFont="1" applyBorder="1" applyAlignment="1" quotePrefix="1">
      <alignment horizontal="right" vertical="center"/>
    </xf>
    <xf numFmtId="2" fontId="7" fillId="0" borderId="0" xfId="0" applyNumberFormat="1" applyFont="1" applyAlignment="1">
      <alignment/>
    </xf>
    <xf numFmtId="3" fontId="3" fillId="0" borderId="0" xfId="42" applyNumberFormat="1" applyFont="1" applyBorder="1" applyAlignment="1" quotePrefix="1">
      <alignment horizontal="left" vertical="center"/>
    </xf>
    <xf numFmtId="3" fontId="3" fillId="0" borderId="0" xfId="42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3" fillId="0" borderId="10" xfId="0" applyFont="1" applyBorder="1" applyAlignment="1" quotePrefix="1">
      <alignment horizontal="centerContinuous" vertical="center"/>
    </xf>
    <xf numFmtId="2" fontId="3" fillId="0" borderId="0" xfId="0" applyNumberFormat="1" applyFont="1" applyAlignment="1" quotePrefix="1">
      <alignment/>
    </xf>
    <xf numFmtId="0" fontId="3" fillId="0" borderId="13" xfId="0" applyFont="1" applyBorder="1" applyAlignment="1">
      <alignment horizontal="right" vertical="center"/>
    </xf>
    <xf numFmtId="168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120" zoomScaleNormal="120" zoomScalePageLayoutView="0" workbookViewId="0" topLeftCell="A1">
      <selection activeCell="A31" sqref="A31"/>
    </sheetView>
  </sheetViews>
  <sheetFormatPr defaultColWidth="9.140625" defaultRowHeight="12"/>
  <cols>
    <col min="1" max="1" width="22.00390625" style="0" customWidth="1"/>
    <col min="2" max="10" width="8.28125" style="0" customWidth="1"/>
    <col min="11" max="11" width="7.421875" style="0" customWidth="1"/>
  </cols>
  <sheetData>
    <row r="1" ht="6" customHeight="1"/>
    <row r="2" spans="1:12" ht="16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9" customHeigh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3"/>
    </row>
    <row r="4" spans="1:12" ht="9" customHeight="1">
      <c r="A4" s="7"/>
      <c r="B4" s="8">
        <v>2002</v>
      </c>
      <c r="C4" s="8">
        <v>2003</v>
      </c>
      <c r="D4" s="8">
        <v>2004</v>
      </c>
      <c r="E4" s="8">
        <v>2005</v>
      </c>
      <c r="F4" s="8">
        <v>2006</v>
      </c>
      <c r="G4" s="8">
        <v>2007</v>
      </c>
      <c r="H4" s="8">
        <v>2008</v>
      </c>
      <c r="I4" s="8">
        <v>2009</v>
      </c>
      <c r="J4" s="8">
        <v>2010</v>
      </c>
      <c r="K4" s="8">
        <v>2011</v>
      </c>
      <c r="L4" s="9"/>
    </row>
    <row r="5" spans="1:12" ht="3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9.7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9.75" customHeight="1">
      <c r="A7" s="12" t="s">
        <v>2</v>
      </c>
      <c r="B7" s="15">
        <v>16194</v>
      </c>
      <c r="C7" s="15">
        <v>15180</v>
      </c>
      <c r="D7" s="15">
        <v>16360</v>
      </c>
      <c r="E7" s="15">
        <v>11573</v>
      </c>
      <c r="F7" s="15">
        <v>11744</v>
      </c>
      <c r="G7" s="15">
        <v>10467</v>
      </c>
      <c r="H7" s="15">
        <v>12838</v>
      </c>
      <c r="I7" s="15">
        <v>11839</v>
      </c>
      <c r="J7" s="15">
        <v>11000</v>
      </c>
      <c r="K7" s="15">
        <v>11734</v>
      </c>
      <c r="L7" s="14"/>
    </row>
    <row r="8" spans="1:12" ht="9.75" customHeight="1">
      <c r="A8" s="12" t="s">
        <v>3</v>
      </c>
      <c r="B8" s="16">
        <v>23.37</v>
      </c>
      <c r="C8" s="16">
        <v>23.83</v>
      </c>
      <c r="D8" s="16">
        <v>22.69</v>
      </c>
      <c r="E8" s="16">
        <v>21.62</v>
      </c>
      <c r="F8" s="16">
        <v>21.64</v>
      </c>
      <c r="G8" s="16">
        <v>17.94</v>
      </c>
      <c r="H8" s="16">
        <v>20.61</v>
      </c>
      <c r="I8" s="16">
        <v>20.69</v>
      </c>
      <c r="J8" s="16">
        <v>21.59</v>
      </c>
      <c r="K8" s="16" t="s">
        <v>4</v>
      </c>
      <c r="L8" s="14"/>
    </row>
    <row r="9" spans="1:12" ht="9.75" customHeight="1">
      <c r="A9" s="11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</row>
    <row r="10" spans="1:12" ht="9.75" customHeight="1">
      <c r="A10" s="18" t="s">
        <v>2</v>
      </c>
      <c r="B10" s="44">
        <v>17122.1</v>
      </c>
      <c r="C10" s="44">
        <v>16848</v>
      </c>
      <c r="D10" s="15">
        <v>16823</v>
      </c>
      <c r="E10" s="15">
        <v>18272</v>
      </c>
      <c r="F10" s="15">
        <v>16816</v>
      </c>
      <c r="G10" s="15">
        <v>17047.5</v>
      </c>
      <c r="H10" s="15">
        <v>17602.5</v>
      </c>
      <c r="I10" s="15">
        <v>18069.4</v>
      </c>
      <c r="J10" s="15">
        <v>17775.4</v>
      </c>
      <c r="K10" s="16" t="s">
        <v>4</v>
      </c>
      <c r="L10" s="19"/>
    </row>
    <row r="11" spans="1:12" ht="9.75" customHeight="1">
      <c r="A11" s="12" t="s">
        <v>3</v>
      </c>
      <c r="B11" s="16">
        <v>75.98</v>
      </c>
      <c r="C11" s="16">
        <v>77.52</v>
      </c>
      <c r="D11" s="16">
        <v>79.79</v>
      </c>
      <c r="E11" s="16">
        <v>78.32</v>
      </c>
      <c r="F11" s="16">
        <v>79.59</v>
      </c>
      <c r="G11" s="16">
        <v>79.42</v>
      </c>
      <c r="H11" s="16">
        <v>79.54</v>
      </c>
      <c r="I11" s="16">
        <v>77.5</v>
      </c>
      <c r="J11" s="16">
        <v>80.42</v>
      </c>
      <c r="K11" s="16" t="s">
        <v>4</v>
      </c>
      <c r="L11" s="14"/>
    </row>
    <row r="12" spans="1:12" ht="3.75" customHeight="1">
      <c r="A12" s="12"/>
      <c r="B12" s="3"/>
      <c r="C12" s="3"/>
      <c r="D12" s="3"/>
      <c r="E12" s="3"/>
      <c r="F12" s="3"/>
      <c r="G12" s="3"/>
      <c r="H12" s="3"/>
      <c r="I12" s="3"/>
      <c r="J12" s="3"/>
      <c r="K12" s="3"/>
      <c r="L12" s="14"/>
    </row>
    <row r="13" spans="1:11" ht="9" customHeight="1">
      <c r="A13" s="43"/>
      <c r="B13" s="51">
        <v>2010</v>
      </c>
      <c r="C13" s="43">
        <v>2011</v>
      </c>
      <c r="D13" s="51"/>
      <c r="E13" s="43"/>
      <c r="F13" s="43"/>
      <c r="G13" s="51"/>
      <c r="H13" s="43"/>
      <c r="I13" s="43"/>
      <c r="J13" s="43"/>
      <c r="K13" s="43"/>
    </row>
    <row r="14" spans="1:11" ht="9" customHeight="1">
      <c r="A14" s="7"/>
      <c r="B14" s="53" t="s">
        <v>98</v>
      </c>
      <c r="C14" s="8" t="s">
        <v>92</v>
      </c>
      <c r="D14" s="8" t="s">
        <v>41</v>
      </c>
      <c r="E14" s="8" t="s">
        <v>42</v>
      </c>
      <c r="F14" s="8" t="s">
        <v>43</v>
      </c>
      <c r="G14" s="8" t="s">
        <v>94</v>
      </c>
      <c r="H14" s="8" t="s">
        <v>95</v>
      </c>
      <c r="I14" s="8" t="s">
        <v>96</v>
      </c>
      <c r="J14" s="8" t="s">
        <v>97</v>
      </c>
      <c r="K14" s="8" t="s">
        <v>98</v>
      </c>
    </row>
    <row r="15" spans="1:12" ht="9" customHeight="1">
      <c r="A15" s="11" t="s">
        <v>6</v>
      </c>
      <c r="L15" s="14"/>
    </row>
    <row r="16" spans="1:11" ht="9.75" customHeight="1">
      <c r="A16" s="20" t="s">
        <v>7</v>
      </c>
      <c r="B16" s="39">
        <v>29.3</v>
      </c>
      <c r="C16" s="39">
        <v>26.6</v>
      </c>
      <c r="D16" s="39">
        <v>25.6</v>
      </c>
      <c r="E16" s="39">
        <v>26.3</v>
      </c>
      <c r="F16" s="39">
        <v>28.9</v>
      </c>
      <c r="G16" s="39">
        <v>43.4</v>
      </c>
      <c r="H16" s="39">
        <v>48</v>
      </c>
      <c r="I16" s="39">
        <v>43.4</v>
      </c>
      <c r="J16" s="14">
        <v>38.3</v>
      </c>
      <c r="K16" s="39">
        <v>36.7</v>
      </c>
    </row>
    <row r="17" spans="1:11" ht="9.75" customHeight="1">
      <c r="A17" s="20" t="s">
        <v>8</v>
      </c>
      <c r="B17" s="39">
        <v>29.4</v>
      </c>
      <c r="C17" s="39">
        <v>29.95</v>
      </c>
      <c r="D17" s="39">
        <v>28.55</v>
      </c>
      <c r="E17" s="39">
        <v>33.75</v>
      </c>
      <c r="F17" s="39">
        <v>26.05</v>
      </c>
      <c r="G17" s="39">
        <v>31</v>
      </c>
      <c r="H17" s="39">
        <v>29.25</v>
      </c>
      <c r="I17" s="39">
        <v>28.1</v>
      </c>
      <c r="J17" s="14">
        <v>27.1</v>
      </c>
      <c r="K17" s="39">
        <v>26.05</v>
      </c>
    </row>
    <row r="18" spans="1:11" ht="9.75" customHeight="1">
      <c r="A18" s="20" t="s">
        <v>39</v>
      </c>
      <c r="B18" s="39">
        <v>285</v>
      </c>
      <c r="C18" s="39">
        <v>102</v>
      </c>
      <c r="D18" s="39">
        <v>80.8</v>
      </c>
      <c r="E18" s="39">
        <v>72.7</v>
      </c>
      <c r="F18" s="39">
        <v>89.2</v>
      </c>
      <c r="G18" s="39">
        <v>92.8</v>
      </c>
      <c r="H18" s="39">
        <v>87.6</v>
      </c>
      <c r="I18" s="39">
        <v>66.9</v>
      </c>
      <c r="J18" s="14">
        <v>84.4</v>
      </c>
      <c r="K18" s="39">
        <v>117</v>
      </c>
    </row>
    <row r="19" spans="1:11" ht="9.75" customHeight="1">
      <c r="A19" s="20" t="s">
        <v>9</v>
      </c>
      <c r="B19" s="52">
        <v>6.66</v>
      </c>
      <c r="C19" s="39">
        <v>7</v>
      </c>
      <c r="D19" s="39">
        <v>7.53</v>
      </c>
      <c r="E19" s="39">
        <v>8.46</v>
      </c>
      <c r="F19" s="39">
        <v>7.74</v>
      </c>
      <c r="G19" s="39">
        <v>9.58</v>
      </c>
      <c r="H19" s="39">
        <v>8.44</v>
      </c>
      <c r="I19" s="39">
        <v>8.26</v>
      </c>
      <c r="J19" s="14">
        <v>9.95</v>
      </c>
      <c r="K19" s="39">
        <v>7.02</v>
      </c>
    </row>
    <row r="20" spans="1:11" ht="9.75" customHeight="1">
      <c r="A20" s="20" t="s">
        <v>10</v>
      </c>
      <c r="B20" s="52">
        <v>8.06</v>
      </c>
      <c r="C20" s="52">
        <v>5.27</v>
      </c>
      <c r="D20" s="52">
        <v>7.55</v>
      </c>
      <c r="E20" s="52">
        <v>9.5</v>
      </c>
      <c r="F20" s="52">
        <v>8.2</v>
      </c>
      <c r="G20" s="52">
        <v>7.1</v>
      </c>
      <c r="H20" s="52">
        <v>9.5</v>
      </c>
      <c r="I20" s="52">
        <v>9.62</v>
      </c>
      <c r="J20" s="14">
        <v>6.29</v>
      </c>
      <c r="K20" s="39">
        <v>6.21</v>
      </c>
    </row>
    <row r="21" spans="1:12" ht="5.25" customHeight="1">
      <c r="A21" s="12"/>
      <c r="L21" s="14"/>
    </row>
    <row r="22" spans="1:12" ht="9.75" customHeight="1">
      <c r="A22" s="11" t="s">
        <v>11</v>
      </c>
      <c r="L22" s="14"/>
    </row>
    <row r="23" spans="1:11" ht="9.75" customHeight="1">
      <c r="A23" s="20" t="s">
        <v>88</v>
      </c>
      <c r="B23" s="44">
        <v>2354.112</v>
      </c>
      <c r="C23" s="44">
        <v>1602.421</v>
      </c>
      <c r="D23" s="44">
        <v>1503.669</v>
      </c>
      <c r="E23" s="44">
        <v>1475.389</v>
      </c>
      <c r="F23" s="44">
        <v>1654.625</v>
      </c>
      <c r="G23" s="44">
        <v>1984.758</v>
      </c>
      <c r="H23" s="44">
        <v>2372.831</v>
      </c>
      <c r="I23" s="44">
        <v>2457.814</v>
      </c>
      <c r="J23" s="44">
        <v>2398.453</v>
      </c>
      <c r="K23" s="40">
        <v>2287.39</v>
      </c>
    </row>
    <row r="24" spans="1:11" ht="9.75" customHeight="1">
      <c r="A24" s="12" t="s">
        <v>87</v>
      </c>
      <c r="B24" s="44">
        <v>1018.905</v>
      </c>
      <c r="C24" s="44">
        <v>1070.257</v>
      </c>
      <c r="D24" s="44">
        <v>1072.549</v>
      </c>
      <c r="E24" s="44">
        <v>1087.672</v>
      </c>
      <c r="F24" s="44">
        <v>917.833</v>
      </c>
      <c r="G24" s="44">
        <v>954.173</v>
      </c>
      <c r="H24" s="44">
        <v>1057.115</v>
      </c>
      <c r="I24" s="44">
        <v>1111.739</v>
      </c>
      <c r="J24" s="21">
        <v>1053.651</v>
      </c>
      <c r="K24" s="15">
        <v>998.639</v>
      </c>
    </row>
    <row r="25" spans="1:11" ht="9.75" customHeight="1">
      <c r="A25" s="13" t="s">
        <v>12</v>
      </c>
      <c r="B25" s="44">
        <v>1165.123</v>
      </c>
      <c r="C25" s="44">
        <v>770.104</v>
      </c>
      <c r="D25" s="44">
        <v>750.567</v>
      </c>
      <c r="E25" s="44">
        <v>785.547</v>
      </c>
      <c r="F25" s="44">
        <v>953.392</v>
      </c>
      <c r="G25" s="44">
        <v>1058.546</v>
      </c>
      <c r="H25" s="44">
        <v>1063.633</v>
      </c>
      <c r="I25" s="44">
        <v>1243.977</v>
      </c>
      <c r="J25" s="44">
        <v>1282.608</v>
      </c>
      <c r="K25" s="15">
        <v>1205.506</v>
      </c>
    </row>
    <row r="26" spans="1:10" ht="9.75" customHeight="1">
      <c r="A26" s="13" t="s">
        <v>13</v>
      </c>
      <c r="B26" s="15"/>
      <c r="C26" s="15"/>
      <c r="D26" s="15"/>
      <c r="E26" s="15"/>
      <c r="F26" s="15"/>
      <c r="G26" s="15"/>
      <c r="H26" s="15"/>
      <c r="I26" s="15"/>
      <c r="J26" s="14"/>
    </row>
    <row r="27" spans="1:11" ht="9.75" customHeight="1">
      <c r="A27" s="12" t="s">
        <v>14</v>
      </c>
      <c r="B27" s="15">
        <f>81825*4.0389/1000</f>
        <v>330.48299249999997</v>
      </c>
      <c r="C27" s="15">
        <f>84394*4.0389/1000</f>
        <v>340.8589266</v>
      </c>
      <c r="D27" s="15">
        <f>87358*4.0389/1000</f>
        <v>352.83022619999997</v>
      </c>
      <c r="E27" s="15">
        <f>80567*4.0389/1000</f>
        <v>325.40205629999997</v>
      </c>
      <c r="F27" s="15">
        <f>73967*4.0389/1000</f>
        <v>298.7453163</v>
      </c>
      <c r="G27" s="15">
        <f>64828*4.0389/1000</f>
        <v>261.83380919999996</v>
      </c>
      <c r="H27" s="15">
        <f>59510*4.0389/1000</f>
        <v>240.35493899999997</v>
      </c>
      <c r="I27" s="15">
        <f>52782*4.0389/1000</f>
        <v>213.18121979999998</v>
      </c>
      <c r="J27" s="55">
        <f>48462*4.0389/1000</f>
        <v>195.7331718</v>
      </c>
      <c r="K27" s="55">
        <f>64035*4.0389/1000</f>
        <v>258.6309615</v>
      </c>
    </row>
    <row r="28" spans="1:12" ht="4.5" customHeight="1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14"/>
    </row>
    <row r="29" spans="1:12" ht="9" customHeight="1">
      <c r="A29" s="25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</row>
    <row r="30" spans="1:12" ht="12.75" customHeight="1">
      <c r="A30" s="26" t="s">
        <v>100</v>
      </c>
      <c r="B30" s="20"/>
      <c r="C30" s="12"/>
      <c r="D30" s="12"/>
      <c r="E30" s="12"/>
      <c r="F30" s="12"/>
      <c r="G30" s="12"/>
      <c r="H30" s="12"/>
      <c r="I30" s="12"/>
      <c r="J30" s="40"/>
      <c r="K30" s="40"/>
      <c r="L30" s="14"/>
    </row>
    <row r="31" spans="1:12" ht="9" customHeight="1">
      <c r="A31" s="27"/>
      <c r="B31" s="12"/>
      <c r="C31" s="12"/>
      <c r="D31" s="12"/>
      <c r="E31" s="12"/>
      <c r="F31" s="12"/>
      <c r="G31" s="12"/>
      <c r="H31" s="12"/>
      <c r="I31" s="12"/>
      <c r="J31" s="40"/>
      <c r="K31" s="12"/>
      <c r="L31" s="14"/>
    </row>
    <row r="32" spans="2:13" ht="16.5" customHeight="1">
      <c r="B32" s="47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4" ht="12">
      <c r="A34" t="s">
        <v>35</v>
      </c>
    </row>
    <row r="35" spans="1:2" ht="12">
      <c r="A35" s="42" t="s">
        <v>34</v>
      </c>
      <c r="B35" s="42"/>
    </row>
  </sheetData>
  <sheetProtection/>
  <printOptions/>
  <pageMargins left="0.54" right="0.4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78"/>
  <sheetViews>
    <sheetView showGridLines="0" tabSelected="1" zoomScale="120" zoomScaleNormal="120" zoomScalePageLayoutView="0" workbookViewId="0" topLeftCell="A1">
      <selection activeCell="B3" sqref="B3:K25"/>
    </sheetView>
  </sheetViews>
  <sheetFormatPr defaultColWidth="9.140625" defaultRowHeight="12"/>
  <cols>
    <col min="1" max="1" width="22.7109375" style="0" customWidth="1"/>
    <col min="2" max="11" width="8.28125" style="0" customWidth="1"/>
    <col min="13" max="13" width="11.00390625" style="0" bestFit="1" customWidth="1"/>
    <col min="14" max="14" width="10.00390625" style="0" bestFit="1" customWidth="1"/>
  </cols>
  <sheetData>
    <row r="1" ht="6" customHeight="1"/>
    <row r="2" spans="1:11" ht="12.75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0.5" customHeight="1">
      <c r="A4" s="12"/>
      <c r="B4" s="32">
        <v>2002</v>
      </c>
      <c r="C4" s="32">
        <v>2003</v>
      </c>
      <c r="D4" s="32">
        <v>2004</v>
      </c>
      <c r="E4" s="32">
        <v>2005</v>
      </c>
      <c r="F4" s="32">
        <v>2006</v>
      </c>
      <c r="G4" s="32">
        <v>2007</v>
      </c>
      <c r="H4" s="32">
        <v>2008</v>
      </c>
      <c r="I4" s="32">
        <v>2009</v>
      </c>
      <c r="J4" s="32">
        <v>2010</v>
      </c>
      <c r="K4" s="32">
        <v>2011</v>
      </c>
    </row>
    <row r="5" spans="1:11" ht="9.75" customHeight="1">
      <c r="A5" s="35" t="s">
        <v>31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9.75" customHeight="1">
      <c r="A6" s="12" t="s">
        <v>17</v>
      </c>
      <c r="B6" s="33">
        <v>804463</v>
      </c>
      <c r="C6" s="33">
        <v>775760.6</v>
      </c>
      <c r="D6" s="33">
        <v>835018.4</v>
      </c>
      <c r="E6" s="33">
        <v>774430.2</v>
      </c>
      <c r="F6" s="33">
        <v>779019.4</v>
      </c>
      <c r="G6" s="33">
        <v>815409.2</v>
      </c>
      <c r="H6" s="33">
        <v>796256.2</v>
      </c>
      <c r="I6" s="33">
        <v>831324.6000000001</v>
      </c>
      <c r="J6" s="33">
        <v>786669.6000000001</v>
      </c>
      <c r="K6" s="46" t="s">
        <v>93</v>
      </c>
    </row>
    <row r="7" spans="1:12" ht="9.75" customHeight="1">
      <c r="A7" s="25" t="s">
        <v>28</v>
      </c>
      <c r="B7" s="38">
        <v>461216.8</v>
      </c>
      <c r="C7" s="38">
        <v>462004.92</v>
      </c>
      <c r="D7" s="38">
        <v>479054</v>
      </c>
      <c r="E7" s="38">
        <v>457740.8</v>
      </c>
      <c r="F7" s="38">
        <v>459780.8</v>
      </c>
      <c r="G7" s="38">
        <v>458110.2</v>
      </c>
      <c r="H7" s="34">
        <v>445592.4</v>
      </c>
      <c r="I7" s="38">
        <v>440291</v>
      </c>
      <c r="J7" s="38">
        <v>433895.9</v>
      </c>
      <c r="K7" s="46" t="s">
        <v>93</v>
      </c>
      <c r="L7" s="48"/>
    </row>
    <row r="8" spans="1:14" ht="9.75" customHeight="1">
      <c r="A8" s="25" t="s">
        <v>29</v>
      </c>
      <c r="B8" s="38">
        <v>17162310</v>
      </c>
      <c r="C8" s="34">
        <v>15687784</v>
      </c>
      <c r="D8" s="46">
        <v>17798220</v>
      </c>
      <c r="E8" s="46">
        <v>15834470</v>
      </c>
      <c r="F8" s="46">
        <v>15961930</v>
      </c>
      <c r="G8" s="46">
        <v>17864950</v>
      </c>
      <c r="H8" s="46">
        <v>17533190</v>
      </c>
      <c r="I8" s="46">
        <v>19551680</v>
      </c>
      <c r="J8" s="46">
        <v>17638685</v>
      </c>
      <c r="K8" s="46" t="s">
        <v>93</v>
      </c>
      <c r="M8" s="49"/>
      <c r="N8" s="49"/>
    </row>
    <row r="9" spans="1:11" ht="9.75" customHeight="1">
      <c r="A9" s="41" t="s">
        <v>30</v>
      </c>
      <c r="B9" s="38">
        <v>831107</v>
      </c>
      <c r="C9" s="38">
        <v>836398</v>
      </c>
      <c r="D9" s="38">
        <v>841162</v>
      </c>
      <c r="E9" s="46">
        <v>838083</v>
      </c>
      <c r="F9" s="46">
        <v>833677</v>
      </c>
      <c r="G9" s="46">
        <v>813849</v>
      </c>
      <c r="H9" s="46">
        <v>797348</v>
      </c>
      <c r="I9" s="46">
        <v>803896</v>
      </c>
      <c r="J9" s="46">
        <v>777064</v>
      </c>
      <c r="K9" s="46">
        <v>844893</v>
      </c>
    </row>
    <row r="10" spans="1:11" ht="9.75" customHeight="1">
      <c r="A10" s="12" t="s">
        <v>18</v>
      </c>
      <c r="B10" s="38">
        <v>458171</v>
      </c>
      <c r="C10" s="38">
        <v>458199</v>
      </c>
      <c r="D10" s="38">
        <v>455806</v>
      </c>
      <c r="E10" s="34">
        <v>423788</v>
      </c>
      <c r="F10" s="34">
        <v>440698</v>
      </c>
      <c r="G10" s="34">
        <v>444875</v>
      </c>
      <c r="H10" s="34">
        <v>415055</v>
      </c>
      <c r="I10" s="34">
        <v>432601</v>
      </c>
      <c r="J10" s="34">
        <v>404273</v>
      </c>
      <c r="K10" s="46">
        <v>424139</v>
      </c>
    </row>
    <row r="11" spans="1:11" ht="9.75" customHeight="1">
      <c r="A11" s="12" t="s">
        <v>19</v>
      </c>
      <c r="B11" s="38">
        <v>12799</v>
      </c>
      <c r="C11" s="38">
        <v>15891</v>
      </c>
      <c r="D11" s="46">
        <v>16112</v>
      </c>
      <c r="E11" s="46">
        <v>15730</v>
      </c>
      <c r="F11" s="46">
        <v>16401</v>
      </c>
      <c r="G11" s="46">
        <v>18070</v>
      </c>
      <c r="H11" s="34">
        <v>18443</v>
      </c>
      <c r="I11" s="34">
        <v>19469</v>
      </c>
      <c r="J11" s="34">
        <v>23845</v>
      </c>
      <c r="K11" s="46" t="s">
        <v>93</v>
      </c>
    </row>
    <row r="12" spans="1:11" ht="9.75" customHeight="1">
      <c r="A12" s="12" t="s">
        <v>20</v>
      </c>
      <c r="B12" s="34">
        <v>30312</v>
      </c>
      <c r="C12" s="34">
        <v>22492</v>
      </c>
      <c r="D12" s="34">
        <v>17788</v>
      </c>
      <c r="E12" s="34">
        <v>26772</v>
      </c>
      <c r="F12" s="34">
        <v>24155</v>
      </c>
      <c r="G12" s="34">
        <v>25586</v>
      </c>
      <c r="H12" s="34">
        <v>25558</v>
      </c>
      <c r="I12" s="34">
        <v>25427</v>
      </c>
      <c r="J12" s="34">
        <v>31801</v>
      </c>
      <c r="K12" s="34">
        <v>19593</v>
      </c>
    </row>
    <row r="13" spans="1:11" ht="9.75" customHeight="1">
      <c r="A13" s="12" t="s">
        <v>40</v>
      </c>
      <c r="B13" s="34">
        <v>4242</v>
      </c>
      <c r="C13" s="34">
        <v>5202</v>
      </c>
      <c r="D13" s="34">
        <v>11419</v>
      </c>
      <c r="E13" s="34">
        <v>14003</v>
      </c>
      <c r="F13" s="34">
        <v>13203</v>
      </c>
      <c r="G13" s="34">
        <v>16287</v>
      </c>
      <c r="H13" s="34">
        <v>12270</v>
      </c>
      <c r="I13" s="34">
        <v>17137</v>
      </c>
      <c r="J13" s="34">
        <v>14221</v>
      </c>
      <c r="K13" s="46">
        <v>5393</v>
      </c>
    </row>
    <row r="14" ht="6" customHeight="1">
      <c r="A14" s="12"/>
    </row>
    <row r="15" spans="2:11" ht="12">
      <c r="B15" s="45">
        <v>2010</v>
      </c>
      <c r="C15" s="45">
        <v>2011</v>
      </c>
      <c r="D15" s="45"/>
      <c r="E15" s="45"/>
      <c r="F15" s="45"/>
      <c r="G15" s="45"/>
      <c r="H15" s="45"/>
      <c r="I15" s="45"/>
      <c r="J15" s="45"/>
      <c r="K15" s="45"/>
    </row>
    <row r="16" spans="2:11" ht="12">
      <c r="B16" s="53" t="s">
        <v>97</v>
      </c>
      <c r="C16" s="8" t="s">
        <v>89</v>
      </c>
      <c r="D16" s="8" t="s">
        <v>92</v>
      </c>
      <c r="E16" s="8" t="s">
        <v>41</v>
      </c>
      <c r="F16" s="8" t="s">
        <v>42</v>
      </c>
      <c r="G16" s="8" t="s">
        <v>43</v>
      </c>
      <c r="H16" s="8" t="s">
        <v>94</v>
      </c>
      <c r="I16" s="8" t="s">
        <v>95</v>
      </c>
      <c r="J16" s="8" t="s">
        <v>96</v>
      </c>
      <c r="K16" s="8" t="s">
        <v>97</v>
      </c>
    </row>
    <row r="17" spans="1:11" ht="9.75" customHeight="1">
      <c r="A17" s="35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9.75" customHeight="1">
      <c r="A18" s="12" t="s">
        <v>22</v>
      </c>
      <c r="B18" s="15">
        <v>23876</v>
      </c>
      <c r="C18" s="15">
        <v>27120</v>
      </c>
      <c r="D18" s="15">
        <v>32550</v>
      </c>
      <c r="E18" s="15">
        <v>38783</v>
      </c>
      <c r="F18" s="15">
        <v>39885</v>
      </c>
      <c r="G18" s="15">
        <v>29458</v>
      </c>
      <c r="H18" s="15">
        <v>31329</v>
      </c>
      <c r="I18" s="15">
        <v>23321</v>
      </c>
      <c r="J18" s="15">
        <v>22110</v>
      </c>
      <c r="K18" s="15">
        <v>23383</v>
      </c>
    </row>
    <row r="19" spans="1:11" ht="9" customHeight="1">
      <c r="A19" s="12" t="s">
        <v>23</v>
      </c>
      <c r="B19" s="15">
        <v>2342</v>
      </c>
      <c r="C19" s="15">
        <v>2318</v>
      </c>
      <c r="D19" s="15">
        <v>2535</v>
      </c>
      <c r="E19" s="15">
        <v>2410</v>
      </c>
      <c r="F19" s="15">
        <v>2563</v>
      </c>
      <c r="G19" s="15">
        <v>2388</v>
      </c>
      <c r="H19" s="15">
        <v>2492</v>
      </c>
      <c r="I19" s="15">
        <v>2425</v>
      </c>
      <c r="J19" s="15">
        <v>2340</v>
      </c>
      <c r="K19" s="15">
        <v>2049</v>
      </c>
    </row>
    <row r="20" spans="1:12" ht="9" customHeight="1">
      <c r="A20" s="12" t="s">
        <v>24</v>
      </c>
      <c r="B20" s="15">
        <v>4355</v>
      </c>
      <c r="C20" s="15">
        <v>4508</v>
      </c>
      <c r="D20" s="15">
        <v>5391</v>
      </c>
      <c r="E20" s="15">
        <v>5343</v>
      </c>
      <c r="F20" s="15">
        <v>5056</v>
      </c>
      <c r="G20" s="15">
        <v>4331</v>
      </c>
      <c r="H20" s="15">
        <v>4085</v>
      </c>
      <c r="I20" s="15">
        <v>3911</v>
      </c>
      <c r="J20" s="15">
        <v>3665</v>
      </c>
      <c r="K20" s="15">
        <v>3986</v>
      </c>
      <c r="L20" s="15"/>
    </row>
    <row r="21" spans="1:11" ht="9" customHeight="1">
      <c r="A21" s="12" t="s">
        <v>25</v>
      </c>
      <c r="B21" s="15">
        <v>4750</v>
      </c>
      <c r="C21" s="15">
        <v>4985</v>
      </c>
      <c r="D21" s="15">
        <v>4912</v>
      </c>
      <c r="E21" s="15">
        <v>4764</v>
      </c>
      <c r="F21" s="15">
        <v>4369</v>
      </c>
      <c r="G21" s="15">
        <v>4219</v>
      </c>
      <c r="H21" s="15">
        <v>4078</v>
      </c>
      <c r="I21" s="15">
        <v>4301</v>
      </c>
      <c r="J21" s="15">
        <v>4881</v>
      </c>
      <c r="K21" s="15">
        <v>4518</v>
      </c>
    </row>
    <row r="22" spans="1:11" ht="9.75" customHeight="1">
      <c r="A22" s="41" t="s">
        <v>33</v>
      </c>
      <c r="B22" s="15">
        <v>12429</v>
      </c>
      <c r="C22" s="15">
        <v>15309</v>
      </c>
      <c r="D22" s="15">
        <v>19712</v>
      </c>
      <c r="E22" s="15">
        <v>26266</v>
      </c>
      <c r="F22" s="15">
        <v>27897</v>
      </c>
      <c r="G22" s="15">
        <v>18520</v>
      </c>
      <c r="H22" s="15">
        <v>20674</v>
      </c>
      <c r="I22" s="15">
        <v>12684</v>
      </c>
      <c r="J22" s="15">
        <v>11224</v>
      </c>
      <c r="K22" s="15">
        <v>12830</v>
      </c>
    </row>
    <row r="23" spans="1:11" ht="3.75" customHeight="1">
      <c r="A23" s="12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9.75" customHeight="1">
      <c r="A24" s="25" t="s">
        <v>26</v>
      </c>
      <c r="B24" s="15">
        <v>12989</v>
      </c>
      <c r="C24" s="15">
        <v>16447</v>
      </c>
      <c r="D24" s="15">
        <v>21845</v>
      </c>
      <c r="E24" s="15">
        <v>15160</v>
      </c>
      <c r="F24" s="15">
        <v>12579</v>
      </c>
      <c r="G24" s="15">
        <v>11399</v>
      </c>
      <c r="H24" s="15">
        <v>12019</v>
      </c>
      <c r="I24" s="15">
        <v>12635</v>
      </c>
      <c r="J24" s="15">
        <v>12442</v>
      </c>
      <c r="K24" s="15">
        <v>12583</v>
      </c>
    </row>
    <row r="25" spans="1:11" ht="9.75" customHeight="1">
      <c r="A25" s="36" t="s">
        <v>27</v>
      </c>
      <c r="B25" s="22">
        <v>1295</v>
      </c>
      <c r="C25" s="22">
        <v>619</v>
      </c>
      <c r="D25" s="22">
        <v>799</v>
      </c>
      <c r="E25" s="22">
        <v>457</v>
      </c>
      <c r="F25" s="22">
        <v>513</v>
      </c>
      <c r="G25" s="22">
        <v>516</v>
      </c>
      <c r="H25" s="22">
        <v>475</v>
      </c>
      <c r="I25" s="22">
        <v>480</v>
      </c>
      <c r="J25" s="22">
        <v>697</v>
      </c>
      <c r="K25" s="22">
        <v>1329</v>
      </c>
    </row>
    <row r="26" spans="1:11" ht="4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9" customHeight="1">
      <c r="A27" s="25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9" customHeight="1">
      <c r="A28" s="25" t="s">
        <v>36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9" customHeight="1">
      <c r="A29" s="25" t="s">
        <v>37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9" customHeight="1">
      <c r="A30" s="25" t="s">
        <v>38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9" customHeight="1">
      <c r="A31" s="25" t="s">
        <v>90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9" customHeight="1">
      <c r="A32" s="25" t="s">
        <v>91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9" customHeight="1">
      <c r="A33" s="25" t="s">
        <v>86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" customHeight="1">
      <c r="A34" s="50" t="s">
        <v>99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42" spans="16:35" ht="12">
      <c r="P42" t="s">
        <v>44</v>
      </c>
      <c r="Q42" t="s">
        <v>45</v>
      </c>
      <c r="R42" t="s">
        <v>46</v>
      </c>
      <c r="S42" t="s">
        <v>47</v>
      </c>
      <c r="T42" t="s">
        <v>48</v>
      </c>
      <c r="U42" t="s">
        <v>49</v>
      </c>
      <c r="V42" t="s">
        <v>50</v>
      </c>
      <c r="W42" t="s">
        <v>51</v>
      </c>
      <c r="X42" t="s">
        <v>52</v>
      </c>
      <c r="Y42" t="s">
        <v>41</v>
      </c>
      <c r="Z42" t="s">
        <v>42</v>
      </c>
      <c r="AA42" t="s">
        <v>43</v>
      </c>
      <c r="AB42" t="s">
        <v>53</v>
      </c>
      <c r="AC42" t="s">
        <v>54</v>
      </c>
      <c r="AD42" t="s">
        <v>55</v>
      </c>
      <c r="AE42" t="s">
        <v>56</v>
      </c>
      <c r="AF42" t="s">
        <v>57</v>
      </c>
      <c r="AG42" t="s">
        <v>58</v>
      </c>
      <c r="AH42" t="s">
        <v>59</v>
      </c>
      <c r="AI42" t="s">
        <v>60</v>
      </c>
    </row>
    <row r="43" spans="16:35" ht="12">
      <c r="P43" t="s">
        <v>85</v>
      </c>
      <c r="Q43" t="s">
        <v>78</v>
      </c>
      <c r="R43" t="s">
        <v>63</v>
      </c>
      <c r="S43" t="s">
        <v>64</v>
      </c>
      <c r="T43">
        <v>2008</v>
      </c>
      <c r="U43">
        <v>405</v>
      </c>
      <c r="V43">
        <v>428</v>
      </c>
      <c r="W43">
        <v>608</v>
      </c>
      <c r="X43">
        <v>422</v>
      </c>
      <c r="Y43">
        <v>438</v>
      </c>
      <c r="Z43">
        <v>382</v>
      </c>
      <c r="AA43">
        <v>446</v>
      </c>
      <c r="AB43">
        <v>468</v>
      </c>
      <c r="AC43">
        <v>469</v>
      </c>
      <c r="AD43">
        <v>644</v>
      </c>
      <c r="AE43">
        <v>1319</v>
      </c>
      <c r="AF43">
        <v>646</v>
      </c>
      <c r="AG43" t="s">
        <v>65</v>
      </c>
      <c r="AH43" t="s">
        <v>66</v>
      </c>
      <c r="AI43" t="s">
        <v>67</v>
      </c>
    </row>
    <row r="47" spans="16:35" ht="12">
      <c r="P47" t="s">
        <v>44</v>
      </c>
      <c r="Q47" t="s">
        <v>45</v>
      </c>
      <c r="R47" t="s">
        <v>46</v>
      </c>
      <c r="S47" t="s">
        <v>47</v>
      </c>
      <c r="T47" t="s">
        <v>48</v>
      </c>
      <c r="U47" t="s">
        <v>49</v>
      </c>
      <c r="V47" t="s">
        <v>50</v>
      </c>
      <c r="W47" t="s">
        <v>51</v>
      </c>
      <c r="X47" t="s">
        <v>52</v>
      </c>
      <c r="Y47" t="s">
        <v>41</v>
      </c>
      <c r="Z47" t="s">
        <v>42</v>
      </c>
      <c r="AA47" t="s">
        <v>43</v>
      </c>
      <c r="AB47" t="s">
        <v>53</v>
      </c>
      <c r="AC47" t="s">
        <v>54</v>
      </c>
      <c r="AD47" t="s">
        <v>55</v>
      </c>
      <c r="AE47" t="s">
        <v>56</v>
      </c>
      <c r="AF47" t="s">
        <v>57</v>
      </c>
      <c r="AG47" t="s">
        <v>58</v>
      </c>
      <c r="AH47" t="s">
        <v>59</v>
      </c>
      <c r="AI47" t="s">
        <v>60</v>
      </c>
    </row>
    <row r="48" spans="16:35" ht="12">
      <c r="P48" t="s">
        <v>61</v>
      </c>
      <c r="Q48" t="s">
        <v>62</v>
      </c>
      <c r="R48" t="s">
        <v>63</v>
      </c>
      <c r="S48" t="s">
        <v>64</v>
      </c>
      <c r="T48">
        <v>2008</v>
      </c>
      <c r="U48">
        <v>88</v>
      </c>
      <c r="V48">
        <v>59</v>
      </c>
      <c r="W48">
        <v>68</v>
      </c>
      <c r="X48">
        <v>83</v>
      </c>
      <c r="Y48">
        <v>80</v>
      </c>
      <c r="Z48">
        <v>43</v>
      </c>
      <c r="AA48">
        <v>33</v>
      </c>
      <c r="AB48">
        <v>44</v>
      </c>
      <c r="AC48">
        <v>22</v>
      </c>
      <c r="AD48">
        <v>24</v>
      </c>
      <c r="AE48">
        <v>79</v>
      </c>
      <c r="AF48">
        <v>84</v>
      </c>
      <c r="AG48" t="s">
        <v>65</v>
      </c>
      <c r="AH48" t="s">
        <v>66</v>
      </c>
      <c r="AI48" t="s">
        <v>67</v>
      </c>
    </row>
    <row r="49" spans="16:35" ht="12">
      <c r="P49" t="s">
        <v>61</v>
      </c>
      <c r="Q49" t="s">
        <v>62</v>
      </c>
      <c r="R49" t="s">
        <v>68</v>
      </c>
      <c r="S49" t="s">
        <v>64</v>
      </c>
      <c r="T49">
        <v>2008</v>
      </c>
      <c r="U49">
        <v>69</v>
      </c>
      <c r="V49">
        <v>90</v>
      </c>
      <c r="W49">
        <v>66</v>
      </c>
      <c r="X49">
        <v>53</v>
      </c>
      <c r="Y49">
        <v>40</v>
      </c>
      <c r="Z49">
        <v>61</v>
      </c>
      <c r="AA49">
        <v>76</v>
      </c>
      <c r="AB49">
        <v>51</v>
      </c>
      <c r="AC49">
        <v>43</v>
      </c>
      <c r="AD49">
        <v>79</v>
      </c>
      <c r="AE49">
        <v>71</v>
      </c>
      <c r="AF49">
        <v>56</v>
      </c>
      <c r="AG49" t="s">
        <v>65</v>
      </c>
      <c r="AH49" t="s">
        <v>69</v>
      </c>
      <c r="AI49" t="s">
        <v>67</v>
      </c>
    </row>
    <row r="50" spans="16:35" ht="12">
      <c r="P50" t="s">
        <v>61</v>
      </c>
      <c r="Q50" t="s">
        <v>70</v>
      </c>
      <c r="R50" t="s">
        <v>71</v>
      </c>
      <c r="S50" t="s">
        <v>64</v>
      </c>
      <c r="T50">
        <v>2008</v>
      </c>
      <c r="U50">
        <v>191</v>
      </c>
      <c r="V50">
        <v>197</v>
      </c>
      <c r="W50">
        <v>203</v>
      </c>
      <c r="X50">
        <v>234</v>
      </c>
      <c r="Y50">
        <v>237</v>
      </c>
      <c r="Z50">
        <v>189</v>
      </c>
      <c r="AA50">
        <v>100</v>
      </c>
      <c r="AB50">
        <v>175</v>
      </c>
      <c r="AC50">
        <v>127</v>
      </c>
      <c r="AD50">
        <v>102</v>
      </c>
      <c r="AE50">
        <v>175</v>
      </c>
      <c r="AF50">
        <v>193</v>
      </c>
      <c r="AG50" t="s">
        <v>65</v>
      </c>
      <c r="AH50" t="s">
        <v>66</v>
      </c>
      <c r="AI50" t="s">
        <v>72</v>
      </c>
    </row>
    <row r="51" spans="16:35" ht="12">
      <c r="P51" t="s">
        <v>61</v>
      </c>
      <c r="Q51" t="s">
        <v>70</v>
      </c>
      <c r="R51" t="s">
        <v>73</v>
      </c>
      <c r="S51" t="s">
        <v>64</v>
      </c>
      <c r="T51">
        <v>2008</v>
      </c>
      <c r="U51">
        <v>148</v>
      </c>
      <c r="V51">
        <v>150</v>
      </c>
      <c r="W51">
        <v>105</v>
      </c>
      <c r="X51">
        <v>112</v>
      </c>
      <c r="Y51">
        <v>54</v>
      </c>
      <c r="Z51">
        <v>43</v>
      </c>
      <c r="AA51">
        <v>46</v>
      </c>
      <c r="AB51">
        <v>34</v>
      </c>
      <c r="AC51">
        <v>25</v>
      </c>
      <c r="AD51">
        <v>34</v>
      </c>
      <c r="AE51">
        <v>32</v>
      </c>
      <c r="AF51">
        <v>47</v>
      </c>
      <c r="AG51" t="s">
        <v>65</v>
      </c>
      <c r="AH51" t="s">
        <v>69</v>
      </c>
      <c r="AI51" t="s">
        <v>72</v>
      </c>
    </row>
    <row r="52" spans="16:35" ht="12">
      <c r="P52" t="s">
        <v>61</v>
      </c>
      <c r="Q52" t="s">
        <v>74</v>
      </c>
      <c r="R52" t="s">
        <v>71</v>
      </c>
      <c r="S52" t="s">
        <v>64</v>
      </c>
      <c r="T52">
        <v>2008</v>
      </c>
      <c r="U52">
        <v>184</v>
      </c>
      <c r="V52">
        <v>238</v>
      </c>
      <c r="W52">
        <v>321</v>
      </c>
      <c r="X52">
        <v>302</v>
      </c>
      <c r="Y52">
        <v>406</v>
      </c>
      <c r="Z52">
        <v>417</v>
      </c>
      <c r="AA52">
        <v>370</v>
      </c>
      <c r="AB52">
        <v>348</v>
      </c>
      <c r="AC52">
        <v>254</v>
      </c>
      <c r="AD52">
        <v>245</v>
      </c>
      <c r="AE52">
        <v>333</v>
      </c>
      <c r="AF52">
        <v>209</v>
      </c>
      <c r="AG52" t="s">
        <v>65</v>
      </c>
      <c r="AH52" t="s">
        <v>66</v>
      </c>
      <c r="AI52" t="s">
        <v>72</v>
      </c>
    </row>
    <row r="53" spans="16:35" ht="12">
      <c r="P53" t="s">
        <v>61</v>
      </c>
      <c r="Q53" t="s">
        <v>74</v>
      </c>
      <c r="R53" t="s">
        <v>68</v>
      </c>
      <c r="S53" t="s">
        <v>64</v>
      </c>
      <c r="T53">
        <v>2008</v>
      </c>
      <c r="U53">
        <v>744</v>
      </c>
      <c r="V53">
        <v>750</v>
      </c>
      <c r="W53">
        <v>804</v>
      </c>
      <c r="X53">
        <v>1052</v>
      </c>
      <c r="Y53">
        <v>1354</v>
      </c>
      <c r="Z53">
        <v>895</v>
      </c>
      <c r="AA53">
        <v>733</v>
      </c>
      <c r="AB53">
        <v>757</v>
      </c>
      <c r="AC53">
        <v>582</v>
      </c>
      <c r="AD53">
        <v>647</v>
      </c>
      <c r="AE53">
        <v>800</v>
      </c>
      <c r="AF53">
        <v>611</v>
      </c>
      <c r="AG53" t="s">
        <v>65</v>
      </c>
      <c r="AH53" t="s">
        <v>69</v>
      </c>
      <c r="AI53" t="s">
        <v>72</v>
      </c>
    </row>
    <row r="54" spans="16:35" ht="12">
      <c r="P54" t="s">
        <v>61</v>
      </c>
      <c r="Q54" t="s">
        <v>75</v>
      </c>
      <c r="R54" t="s">
        <v>63</v>
      </c>
      <c r="S54" t="s">
        <v>64</v>
      </c>
      <c r="T54">
        <v>2008</v>
      </c>
      <c r="U54">
        <v>314</v>
      </c>
      <c r="V54">
        <v>206</v>
      </c>
      <c r="W54">
        <v>239</v>
      </c>
      <c r="X54">
        <v>315</v>
      </c>
      <c r="Y54">
        <v>366</v>
      </c>
      <c r="Z54">
        <v>223</v>
      </c>
      <c r="AA54">
        <v>279</v>
      </c>
      <c r="AB54">
        <v>379</v>
      </c>
      <c r="AC54">
        <v>370</v>
      </c>
      <c r="AD54">
        <v>268</v>
      </c>
      <c r="AE54">
        <v>241</v>
      </c>
      <c r="AF54">
        <v>383</v>
      </c>
      <c r="AG54" t="s">
        <v>65</v>
      </c>
      <c r="AH54" t="s">
        <v>66</v>
      </c>
      <c r="AI54" t="s">
        <v>72</v>
      </c>
    </row>
    <row r="55" spans="16:35" ht="12">
      <c r="P55" t="s">
        <v>61</v>
      </c>
      <c r="Q55" t="s">
        <v>75</v>
      </c>
      <c r="R55" t="s">
        <v>68</v>
      </c>
      <c r="S55" t="s">
        <v>64</v>
      </c>
      <c r="T55">
        <v>2008</v>
      </c>
      <c r="U55">
        <v>1025</v>
      </c>
      <c r="V55">
        <v>1153</v>
      </c>
      <c r="W55">
        <v>1048</v>
      </c>
      <c r="X55">
        <v>923</v>
      </c>
      <c r="Y55">
        <v>712</v>
      </c>
      <c r="Z55">
        <v>281</v>
      </c>
      <c r="AA55">
        <v>359</v>
      </c>
      <c r="AB55">
        <v>344</v>
      </c>
      <c r="AC55">
        <v>336</v>
      </c>
      <c r="AD55">
        <v>554</v>
      </c>
      <c r="AE55">
        <v>641</v>
      </c>
      <c r="AF55">
        <v>620</v>
      </c>
      <c r="AG55" t="s">
        <v>65</v>
      </c>
      <c r="AH55" t="s">
        <v>69</v>
      </c>
      <c r="AI55" t="s">
        <v>72</v>
      </c>
    </row>
    <row r="56" spans="16:35" ht="12">
      <c r="P56" t="s">
        <v>61</v>
      </c>
      <c r="Q56" t="s">
        <v>76</v>
      </c>
      <c r="R56" t="s">
        <v>71</v>
      </c>
      <c r="S56" t="s">
        <v>64</v>
      </c>
      <c r="T56">
        <v>2008</v>
      </c>
      <c r="U56">
        <v>1715</v>
      </c>
      <c r="V56">
        <v>1311</v>
      </c>
      <c r="W56">
        <v>1508</v>
      </c>
      <c r="X56">
        <v>2059</v>
      </c>
      <c r="Y56">
        <v>1994</v>
      </c>
      <c r="Z56">
        <v>1885</v>
      </c>
      <c r="AA56">
        <v>2068</v>
      </c>
      <c r="AB56">
        <v>2260</v>
      </c>
      <c r="AC56">
        <v>1952</v>
      </c>
      <c r="AD56">
        <v>1695</v>
      </c>
      <c r="AE56">
        <v>1742</v>
      </c>
      <c r="AF56">
        <v>2184</v>
      </c>
      <c r="AG56" t="s">
        <v>65</v>
      </c>
      <c r="AH56" t="s">
        <v>66</v>
      </c>
      <c r="AI56" t="s">
        <v>72</v>
      </c>
    </row>
    <row r="57" spans="16:35" ht="12">
      <c r="P57" t="s">
        <v>61</v>
      </c>
      <c r="Q57" t="s">
        <v>76</v>
      </c>
      <c r="R57" t="s">
        <v>73</v>
      </c>
      <c r="S57" t="s">
        <v>64</v>
      </c>
      <c r="T57">
        <v>2008</v>
      </c>
      <c r="U57">
        <v>875</v>
      </c>
      <c r="V57">
        <v>1088</v>
      </c>
      <c r="W57">
        <v>856</v>
      </c>
      <c r="X57">
        <v>647</v>
      </c>
      <c r="Y57">
        <v>357</v>
      </c>
      <c r="Z57">
        <v>83</v>
      </c>
      <c r="AA57">
        <v>92</v>
      </c>
      <c r="AB57">
        <v>63</v>
      </c>
      <c r="AC57">
        <v>52</v>
      </c>
      <c r="AD57">
        <v>44</v>
      </c>
      <c r="AE57">
        <v>139</v>
      </c>
      <c r="AF57">
        <v>327</v>
      </c>
      <c r="AG57" t="s">
        <v>65</v>
      </c>
      <c r="AH57" t="s">
        <v>69</v>
      </c>
      <c r="AI57" t="s">
        <v>72</v>
      </c>
    </row>
    <row r="58" spans="16:35" ht="12">
      <c r="P58" t="s">
        <v>61</v>
      </c>
      <c r="Q58" t="s">
        <v>77</v>
      </c>
      <c r="R58" t="s">
        <v>71</v>
      </c>
      <c r="S58" t="s">
        <v>64</v>
      </c>
      <c r="T58">
        <v>2008</v>
      </c>
      <c r="U58">
        <v>279</v>
      </c>
      <c r="V58">
        <v>256</v>
      </c>
      <c r="W58">
        <v>271</v>
      </c>
      <c r="X58">
        <v>317</v>
      </c>
      <c r="Y58">
        <v>317</v>
      </c>
      <c r="Z58">
        <v>232</v>
      </c>
      <c r="AA58">
        <v>133</v>
      </c>
      <c r="AB58">
        <v>219</v>
      </c>
      <c r="AC58">
        <v>149</v>
      </c>
      <c r="AD58">
        <v>126</v>
      </c>
      <c r="AE58">
        <v>254</v>
      </c>
      <c r="AF58">
        <v>277</v>
      </c>
      <c r="AG58" t="s">
        <v>65</v>
      </c>
      <c r="AH58" t="s">
        <v>66</v>
      </c>
      <c r="AI58" t="s">
        <v>72</v>
      </c>
    </row>
    <row r="59" spans="16:35" ht="12">
      <c r="P59" t="s">
        <v>61</v>
      </c>
      <c r="Q59" t="s">
        <v>77</v>
      </c>
      <c r="R59" t="s">
        <v>73</v>
      </c>
      <c r="S59" t="s">
        <v>64</v>
      </c>
      <c r="T59">
        <v>2008</v>
      </c>
      <c r="U59">
        <v>217</v>
      </c>
      <c r="V59">
        <v>240</v>
      </c>
      <c r="W59">
        <v>171</v>
      </c>
      <c r="X59">
        <v>165</v>
      </c>
      <c r="Y59">
        <v>94</v>
      </c>
      <c r="Z59">
        <v>104</v>
      </c>
      <c r="AA59">
        <v>122</v>
      </c>
      <c r="AB59">
        <v>85</v>
      </c>
      <c r="AC59">
        <v>68</v>
      </c>
      <c r="AD59">
        <v>113</v>
      </c>
      <c r="AE59">
        <v>103</v>
      </c>
      <c r="AF59">
        <v>103</v>
      </c>
      <c r="AG59" t="s">
        <v>65</v>
      </c>
      <c r="AH59" t="s">
        <v>69</v>
      </c>
      <c r="AI59" t="s">
        <v>72</v>
      </c>
    </row>
    <row r="60" spans="16:35" ht="12">
      <c r="P60" t="s">
        <v>61</v>
      </c>
      <c r="Q60" t="s">
        <v>78</v>
      </c>
      <c r="R60" t="s">
        <v>63</v>
      </c>
      <c r="S60" t="s">
        <v>64</v>
      </c>
      <c r="T60">
        <v>2008</v>
      </c>
      <c r="U60">
        <v>2213</v>
      </c>
      <c r="V60">
        <v>1755</v>
      </c>
      <c r="W60">
        <v>2068</v>
      </c>
      <c r="X60">
        <v>2676</v>
      </c>
      <c r="Y60">
        <v>2766</v>
      </c>
      <c r="Z60">
        <v>2525</v>
      </c>
      <c r="AA60">
        <v>2717</v>
      </c>
      <c r="AB60">
        <v>2987</v>
      </c>
      <c r="AC60">
        <v>2576</v>
      </c>
      <c r="AD60">
        <v>2208</v>
      </c>
      <c r="AE60">
        <v>2316</v>
      </c>
      <c r="AF60">
        <v>2776</v>
      </c>
      <c r="AG60" t="s">
        <v>65</v>
      </c>
      <c r="AH60" t="s">
        <v>66</v>
      </c>
      <c r="AI60" t="s">
        <v>67</v>
      </c>
    </row>
    <row r="61" spans="16:35" ht="12">
      <c r="P61" t="s">
        <v>61</v>
      </c>
      <c r="Q61" t="s">
        <v>78</v>
      </c>
      <c r="R61" t="s">
        <v>68</v>
      </c>
      <c r="S61" t="s">
        <v>64</v>
      </c>
      <c r="T61">
        <v>2008</v>
      </c>
      <c r="U61">
        <v>2644</v>
      </c>
      <c r="V61">
        <v>2991</v>
      </c>
      <c r="W61">
        <v>2708</v>
      </c>
      <c r="X61">
        <v>2622</v>
      </c>
      <c r="Y61">
        <v>2423</v>
      </c>
      <c r="Z61">
        <v>1259</v>
      </c>
      <c r="AA61">
        <v>1184</v>
      </c>
      <c r="AB61">
        <v>1164</v>
      </c>
      <c r="AC61">
        <v>970</v>
      </c>
      <c r="AD61">
        <v>1243</v>
      </c>
      <c r="AE61">
        <v>1550</v>
      </c>
      <c r="AF61">
        <v>1558</v>
      </c>
      <c r="AG61" t="s">
        <v>65</v>
      </c>
      <c r="AH61" t="s">
        <v>69</v>
      </c>
      <c r="AI61" t="s">
        <v>67</v>
      </c>
    </row>
    <row r="64" spans="21:32" ht="12">
      <c r="U64">
        <f aca="true" t="shared" si="0" ref="U64:AF64">SUM(U48:U57)</f>
        <v>5353</v>
      </c>
      <c r="V64">
        <f t="shared" si="0"/>
        <v>5242</v>
      </c>
      <c r="W64">
        <f t="shared" si="0"/>
        <v>5218</v>
      </c>
      <c r="X64">
        <f t="shared" si="0"/>
        <v>5780</v>
      </c>
      <c r="Y64">
        <f t="shared" si="0"/>
        <v>5600</v>
      </c>
      <c r="Z64">
        <f t="shared" si="0"/>
        <v>4120</v>
      </c>
      <c r="AA64">
        <f t="shared" si="0"/>
        <v>4156</v>
      </c>
      <c r="AB64">
        <f t="shared" si="0"/>
        <v>4455</v>
      </c>
      <c r="AC64">
        <f t="shared" si="0"/>
        <v>3763</v>
      </c>
      <c r="AD64">
        <f t="shared" si="0"/>
        <v>3692</v>
      </c>
      <c r="AE64">
        <f t="shared" si="0"/>
        <v>4253</v>
      </c>
      <c r="AF64">
        <f t="shared" si="0"/>
        <v>4714</v>
      </c>
    </row>
    <row r="65" spans="21:32" ht="12">
      <c r="U65">
        <f aca="true" t="shared" si="1" ref="U65:AF65">+U60+U61</f>
        <v>4857</v>
      </c>
      <c r="V65">
        <f t="shared" si="1"/>
        <v>4746</v>
      </c>
      <c r="W65">
        <f t="shared" si="1"/>
        <v>4776</v>
      </c>
      <c r="X65">
        <f t="shared" si="1"/>
        <v>5298</v>
      </c>
      <c r="Y65">
        <f t="shared" si="1"/>
        <v>5189</v>
      </c>
      <c r="Z65">
        <f t="shared" si="1"/>
        <v>3784</v>
      </c>
      <c r="AA65">
        <f t="shared" si="1"/>
        <v>3901</v>
      </c>
      <c r="AB65">
        <f t="shared" si="1"/>
        <v>4151</v>
      </c>
      <c r="AC65">
        <f t="shared" si="1"/>
        <v>3546</v>
      </c>
      <c r="AD65">
        <f t="shared" si="1"/>
        <v>3451</v>
      </c>
      <c r="AE65">
        <f t="shared" si="1"/>
        <v>3866</v>
      </c>
      <c r="AF65">
        <f t="shared" si="1"/>
        <v>4334</v>
      </c>
    </row>
    <row r="66" spans="16:35" ht="12">
      <c r="P66" t="s">
        <v>44</v>
      </c>
      <c r="Q66" t="s">
        <v>45</v>
      </c>
      <c r="R66" t="s">
        <v>46</v>
      </c>
      <c r="S66" t="s">
        <v>47</v>
      </c>
      <c r="T66" t="s">
        <v>48</v>
      </c>
      <c r="U66" t="s">
        <v>49</v>
      </c>
      <c r="V66" t="s">
        <v>50</v>
      </c>
      <c r="W66" t="s">
        <v>51</v>
      </c>
      <c r="X66" t="s">
        <v>52</v>
      </c>
      <c r="Y66" t="s">
        <v>41</v>
      </c>
      <c r="Z66" t="s">
        <v>42</v>
      </c>
      <c r="AA66" t="s">
        <v>43</v>
      </c>
      <c r="AB66" t="s">
        <v>53</v>
      </c>
      <c r="AC66" t="s">
        <v>54</v>
      </c>
      <c r="AD66" t="s">
        <v>55</v>
      </c>
      <c r="AE66" t="s">
        <v>56</v>
      </c>
      <c r="AF66" t="s">
        <v>57</v>
      </c>
      <c r="AG66" t="s">
        <v>58</v>
      </c>
      <c r="AH66" t="s">
        <v>59</v>
      </c>
      <c r="AI66" t="s">
        <v>60</v>
      </c>
    </row>
    <row r="67" spans="16:35" ht="12">
      <c r="P67" t="s">
        <v>79</v>
      </c>
      <c r="Q67" t="s">
        <v>80</v>
      </c>
      <c r="R67" t="s">
        <v>63</v>
      </c>
      <c r="S67" t="s">
        <v>64</v>
      </c>
      <c r="T67">
        <v>2008</v>
      </c>
      <c r="U67">
        <v>3914</v>
      </c>
      <c r="V67">
        <v>3390</v>
      </c>
      <c r="W67">
        <v>3399</v>
      </c>
      <c r="X67">
        <v>3920</v>
      </c>
      <c r="Y67">
        <v>3924</v>
      </c>
      <c r="Z67">
        <v>3110</v>
      </c>
      <c r="AA67">
        <v>3437</v>
      </c>
      <c r="AB67">
        <v>3656</v>
      </c>
      <c r="AC67">
        <v>4056</v>
      </c>
      <c r="AD67">
        <v>4215</v>
      </c>
      <c r="AE67">
        <v>3452</v>
      </c>
      <c r="AF67">
        <v>3539</v>
      </c>
      <c r="AG67" t="s">
        <v>65</v>
      </c>
      <c r="AH67" t="s">
        <v>66</v>
      </c>
      <c r="AI67" t="s">
        <v>67</v>
      </c>
    </row>
    <row r="68" spans="16:35" ht="12">
      <c r="P68" t="s">
        <v>79</v>
      </c>
      <c r="Q68" t="s">
        <v>80</v>
      </c>
      <c r="R68" t="s">
        <v>68</v>
      </c>
      <c r="S68" t="s">
        <v>64</v>
      </c>
      <c r="T68">
        <v>2008</v>
      </c>
      <c r="U68">
        <v>540</v>
      </c>
      <c r="V68">
        <v>695</v>
      </c>
      <c r="W68">
        <v>832</v>
      </c>
      <c r="X68">
        <v>247</v>
      </c>
      <c r="Y68">
        <v>448</v>
      </c>
      <c r="Z68">
        <v>300</v>
      </c>
      <c r="AA68">
        <v>83</v>
      </c>
      <c r="AB68">
        <v>66</v>
      </c>
      <c r="AC68">
        <v>243</v>
      </c>
      <c r="AD68">
        <v>294</v>
      </c>
      <c r="AE68">
        <v>290</v>
      </c>
      <c r="AF68">
        <v>199</v>
      </c>
      <c r="AG68" t="s">
        <v>65</v>
      </c>
      <c r="AH68" t="s">
        <v>69</v>
      </c>
      <c r="AI68" t="s">
        <v>67</v>
      </c>
    </row>
    <row r="69" spans="24:32" ht="12">
      <c r="X69">
        <f aca="true" t="shared" si="2" ref="X69:AF69">+X67+X68</f>
        <v>4167</v>
      </c>
      <c r="Y69">
        <f t="shared" si="2"/>
        <v>4372</v>
      </c>
      <c r="Z69">
        <f t="shared" si="2"/>
        <v>3410</v>
      </c>
      <c r="AA69">
        <f t="shared" si="2"/>
        <v>3520</v>
      </c>
      <c r="AB69">
        <f t="shared" si="2"/>
        <v>3722</v>
      </c>
      <c r="AC69">
        <f t="shared" si="2"/>
        <v>4299</v>
      </c>
      <c r="AD69">
        <f t="shared" si="2"/>
        <v>4509</v>
      </c>
      <c r="AE69">
        <f t="shared" si="2"/>
        <v>3742</v>
      </c>
      <c r="AF69">
        <f t="shared" si="2"/>
        <v>3738</v>
      </c>
    </row>
    <row r="71" spans="16:35" ht="12">
      <c r="P71" t="s">
        <v>44</v>
      </c>
      <c r="Q71" t="s">
        <v>45</v>
      </c>
      <c r="R71" t="s">
        <v>46</v>
      </c>
      <c r="S71" t="s">
        <v>47</v>
      </c>
      <c r="T71" t="s">
        <v>48</v>
      </c>
      <c r="U71" t="s">
        <v>49</v>
      </c>
      <c r="V71" t="s">
        <v>50</v>
      </c>
      <c r="W71" t="s">
        <v>51</v>
      </c>
      <c r="X71" t="s">
        <v>52</v>
      </c>
      <c r="Y71" t="s">
        <v>41</v>
      </c>
      <c r="Z71" t="s">
        <v>42</v>
      </c>
      <c r="AA71" t="s">
        <v>43</v>
      </c>
      <c r="AB71" t="s">
        <v>53</v>
      </c>
      <c r="AC71" t="s">
        <v>54</v>
      </c>
      <c r="AD71" t="s">
        <v>55</v>
      </c>
      <c r="AE71" t="s">
        <v>56</v>
      </c>
      <c r="AF71" t="s">
        <v>57</v>
      </c>
      <c r="AG71" t="s">
        <v>58</v>
      </c>
      <c r="AH71" t="s">
        <v>59</v>
      </c>
      <c r="AI71" t="s">
        <v>60</v>
      </c>
    </row>
    <row r="72" spans="16:35" ht="12">
      <c r="P72" t="s">
        <v>81</v>
      </c>
      <c r="Q72" t="s">
        <v>82</v>
      </c>
      <c r="R72" t="s">
        <v>71</v>
      </c>
      <c r="S72" t="s">
        <v>64</v>
      </c>
      <c r="T72">
        <v>2008</v>
      </c>
      <c r="U72">
        <v>3306</v>
      </c>
      <c r="V72">
        <v>3148</v>
      </c>
      <c r="W72">
        <v>3975</v>
      </c>
      <c r="X72">
        <v>3633</v>
      </c>
      <c r="Y72">
        <v>4638</v>
      </c>
      <c r="Z72">
        <v>3928</v>
      </c>
      <c r="AA72">
        <v>3327</v>
      </c>
      <c r="AB72">
        <v>4514</v>
      </c>
      <c r="AC72">
        <v>3508</v>
      </c>
      <c r="AD72">
        <v>3660</v>
      </c>
      <c r="AE72">
        <v>4362</v>
      </c>
      <c r="AF72">
        <v>3643</v>
      </c>
      <c r="AG72" t="s">
        <v>65</v>
      </c>
      <c r="AH72" t="s">
        <v>66</v>
      </c>
      <c r="AI72" t="s">
        <v>67</v>
      </c>
    </row>
    <row r="73" spans="16:35" ht="12">
      <c r="P73" t="s">
        <v>81</v>
      </c>
      <c r="Q73" t="s">
        <v>83</v>
      </c>
      <c r="R73" t="s">
        <v>71</v>
      </c>
      <c r="S73" t="s">
        <v>64</v>
      </c>
      <c r="T73">
        <v>2008</v>
      </c>
      <c r="U73">
        <v>423</v>
      </c>
      <c r="V73">
        <v>572</v>
      </c>
      <c r="W73">
        <v>3491</v>
      </c>
      <c r="X73">
        <v>5987</v>
      </c>
      <c r="Y73">
        <v>3625</v>
      </c>
      <c r="Z73">
        <v>73</v>
      </c>
      <c r="AA73">
        <v>0</v>
      </c>
      <c r="AB73">
        <v>0</v>
      </c>
      <c r="AC73">
        <v>15</v>
      </c>
      <c r="AD73">
        <v>130</v>
      </c>
      <c r="AE73">
        <v>221</v>
      </c>
      <c r="AF73">
        <v>195</v>
      </c>
      <c r="AG73" t="s">
        <v>65</v>
      </c>
      <c r="AH73" t="s">
        <v>66</v>
      </c>
      <c r="AI73" t="s">
        <v>67</v>
      </c>
    </row>
    <row r="74" spans="16:35" ht="12">
      <c r="P74" t="s">
        <v>81</v>
      </c>
      <c r="Q74" t="s">
        <v>83</v>
      </c>
      <c r="R74" t="s">
        <v>73</v>
      </c>
      <c r="S74" t="s">
        <v>64</v>
      </c>
      <c r="T74">
        <v>2008</v>
      </c>
      <c r="U74">
        <v>88</v>
      </c>
      <c r="V74">
        <v>86</v>
      </c>
      <c r="W74">
        <v>113</v>
      </c>
      <c r="X74">
        <v>88</v>
      </c>
      <c r="Y74">
        <v>76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 t="s">
        <v>65</v>
      </c>
      <c r="AH74" t="s">
        <v>69</v>
      </c>
      <c r="AI74" t="s">
        <v>67</v>
      </c>
    </row>
    <row r="75" spans="16:35" ht="12">
      <c r="P75" t="s">
        <v>81</v>
      </c>
      <c r="Q75" t="s">
        <v>84</v>
      </c>
      <c r="R75" t="s">
        <v>63</v>
      </c>
      <c r="S75" t="s">
        <v>64</v>
      </c>
      <c r="T75">
        <v>2008</v>
      </c>
      <c r="U75">
        <v>8791</v>
      </c>
      <c r="V75">
        <v>7899</v>
      </c>
      <c r="W75">
        <v>8789</v>
      </c>
      <c r="X75">
        <v>7890</v>
      </c>
      <c r="Y75">
        <v>9174</v>
      </c>
      <c r="Z75">
        <v>7945</v>
      </c>
      <c r="AA75">
        <v>7121</v>
      </c>
      <c r="AB75">
        <v>7343</v>
      </c>
      <c r="AC75">
        <v>7974</v>
      </c>
      <c r="AD75">
        <v>7995</v>
      </c>
      <c r="AE75">
        <v>8454</v>
      </c>
      <c r="AF75">
        <v>8205</v>
      </c>
      <c r="AG75" t="s">
        <v>65</v>
      </c>
      <c r="AH75" t="s">
        <v>66</v>
      </c>
      <c r="AI75" t="s">
        <v>67</v>
      </c>
    </row>
    <row r="76" spans="16:35" ht="12">
      <c r="P76" t="s">
        <v>81</v>
      </c>
      <c r="Q76" t="s">
        <v>84</v>
      </c>
      <c r="R76" t="s">
        <v>68</v>
      </c>
      <c r="S76" t="s">
        <v>64</v>
      </c>
      <c r="T76">
        <v>2008</v>
      </c>
      <c r="U76">
        <v>573</v>
      </c>
      <c r="V76">
        <v>620</v>
      </c>
      <c r="W76">
        <v>834</v>
      </c>
      <c r="X76">
        <v>597</v>
      </c>
      <c r="Y76">
        <v>614</v>
      </c>
      <c r="Z76">
        <v>567</v>
      </c>
      <c r="AA76">
        <v>358</v>
      </c>
      <c r="AB76">
        <v>268</v>
      </c>
      <c r="AC76">
        <v>325</v>
      </c>
      <c r="AD76">
        <v>312</v>
      </c>
      <c r="AE76">
        <v>316</v>
      </c>
      <c r="AF76">
        <v>134</v>
      </c>
      <c r="AG76" t="s">
        <v>65</v>
      </c>
      <c r="AH76" t="s">
        <v>69</v>
      </c>
      <c r="AI76" t="s">
        <v>67</v>
      </c>
    </row>
    <row r="78" spans="24:32" ht="12">
      <c r="X78">
        <f aca="true" t="shared" si="3" ref="X78:AF78">SUM(X72:X76)</f>
        <v>18195</v>
      </c>
      <c r="Y78">
        <f t="shared" si="3"/>
        <v>18127</v>
      </c>
      <c r="Z78">
        <f t="shared" si="3"/>
        <v>12513</v>
      </c>
      <c r="AA78">
        <f t="shared" si="3"/>
        <v>10806</v>
      </c>
      <c r="AB78">
        <f t="shared" si="3"/>
        <v>12125</v>
      </c>
      <c r="AC78">
        <f t="shared" si="3"/>
        <v>11822</v>
      </c>
      <c r="AD78">
        <f t="shared" si="3"/>
        <v>12097</v>
      </c>
      <c r="AE78">
        <f t="shared" si="3"/>
        <v>13353</v>
      </c>
      <c r="AF78">
        <f t="shared" si="3"/>
        <v>12177</v>
      </c>
    </row>
  </sheetData>
  <sheetProtection/>
  <printOptions/>
  <pageMargins left="0.54" right="0.45" top="1" bottom="1" header="0.46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USDA\ERS\GLucier</dc:creator>
  <cp:keywords/>
  <dc:description/>
  <cp:lastModifiedBy>Lenovo User</cp:lastModifiedBy>
  <cp:lastPrinted>2012-01-25T16:53:03Z</cp:lastPrinted>
  <dcterms:created xsi:type="dcterms:W3CDTF">2002-03-18T14:59:47Z</dcterms:created>
  <dcterms:modified xsi:type="dcterms:W3CDTF">2012-01-25T16:53:12Z</dcterms:modified>
  <cp:category/>
  <cp:version/>
  <cp:contentType/>
  <cp:contentStatus/>
</cp:coreProperties>
</file>